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4000" windowHeight="9150" tabRatio="668"/>
  </bookViews>
  <sheets>
    <sheet name="VC_čerpání finance " sheetId="1" r:id="rId1"/>
    <sheet name="VC_výsledky" sheetId="5" r:id="rId2"/>
    <sheet name="VC_Konference" sheetId="6" r:id="rId3"/>
    <sheet name="CNT_F" sheetId="7" r:id="rId4"/>
    <sheet name="CNT_V" sheetId="8" r:id="rId5"/>
    <sheet name="IET_F" sheetId="9" r:id="rId6"/>
    <sheet name="IET_V" sheetId="10" r:id="rId7"/>
    <sheet name="IT4I_F" sheetId="11" r:id="rId8"/>
    <sheet name="IT4I_V" sheetId="12" r:id="rId9"/>
    <sheet name="CENET_F" sheetId="13" r:id="rId10"/>
    <sheet name="CENET_V" sheetId="14" r:id="rId11"/>
    <sheet name="VEC_F" sheetId="15" r:id="rId12"/>
    <sheet name="VEC_V" sheetId="16" r:id="rId13"/>
    <sheet name="CPIT_F" sheetId="20" r:id="rId14"/>
    <sheet name="CPIT_V" sheetId="21" r:id="rId15"/>
  </sheets>
  <definedNames>
    <definedName name="_xlnm.Print_Titles" localSheetId="9">CENET_F!$4:$4</definedName>
    <definedName name="_xlnm.Print_Titles" localSheetId="3">CNT_F!$4:$4</definedName>
    <definedName name="_xlnm.Print_Titles" localSheetId="13">CPIT_F!$4:$4</definedName>
    <definedName name="_xlnm.Print_Titles" localSheetId="5">IET_F!$4:$4</definedName>
    <definedName name="_xlnm.Print_Titles" localSheetId="7">IT4I_F!$4:$4</definedName>
    <definedName name="_xlnm.Print_Titles" localSheetId="0">'VC_čerpání finance '!$4:$4</definedName>
    <definedName name="_xlnm.Print_Titles" localSheetId="11">VEC_F!$4:$4</definedName>
  </definedNames>
  <calcPr calcId="145621"/>
</workbook>
</file>

<file path=xl/calcChain.xml><?xml version="1.0" encoding="utf-8"?>
<calcChain xmlns="http://schemas.openxmlformats.org/spreadsheetml/2006/main">
  <c r="D30" i="1" l="1"/>
  <c r="D31" i="1"/>
  <c r="D3" i="6"/>
  <c r="A74" i="5" l="1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A64" i="5" l="1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A68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A69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A70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A71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A72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J17" i="12"/>
  <c r="L17" i="12"/>
  <c r="C17" i="12"/>
  <c r="D17" i="12"/>
  <c r="E17" i="12"/>
  <c r="F17" i="12"/>
  <c r="G17" i="12"/>
  <c r="H17" i="12"/>
  <c r="I17" i="12"/>
  <c r="K17" i="12"/>
  <c r="M17" i="12"/>
  <c r="N17" i="12"/>
  <c r="O17" i="12"/>
  <c r="P17" i="12"/>
  <c r="C52" i="1" l="1"/>
  <c r="B76" i="5" l="1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A76" i="5"/>
  <c r="A75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A7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A63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A51" i="5"/>
  <c r="A41" i="5" l="1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1" i="5" l="1"/>
  <c r="Q42" i="5"/>
  <c r="Q40" i="5"/>
  <c r="A40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A37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A3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A22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A21" i="5"/>
  <c r="A8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A13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A14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7" i="5"/>
  <c r="A39" i="1"/>
  <c r="B39" i="1"/>
  <c r="C39" i="1"/>
  <c r="D39" i="1"/>
  <c r="E39" i="1"/>
  <c r="F39" i="1"/>
  <c r="G39" i="1"/>
  <c r="I39" i="1"/>
  <c r="J39" i="1"/>
  <c r="K39" i="1"/>
  <c r="M39" i="1"/>
  <c r="A40" i="1"/>
  <c r="B40" i="1"/>
  <c r="C40" i="1"/>
  <c r="D40" i="1"/>
  <c r="E40" i="1"/>
  <c r="F40" i="1"/>
  <c r="G40" i="1"/>
  <c r="I40" i="1"/>
  <c r="J40" i="1"/>
  <c r="K40" i="1"/>
  <c r="M40" i="1"/>
  <c r="B38" i="1"/>
  <c r="C38" i="1"/>
  <c r="D38" i="1"/>
  <c r="E38" i="1"/>
  <c r="D51" i="1" s="1"/>
  <c r="F38" i="1"/>
  <c r="G38" i="1"/>
  <c r="I38" i="1"/>
  <c r="J38" i="1"/>
  <c r="K38" i="1"/>
  <c r="M38" i="1"/>
  <c r="A38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B35" i="1"/>
  <c r="C35" i="1"/>
  <c r="D35" i="1"/>
  <c r="E35" i="1"/>
  <c r="F35" i="1"/>
  <c r="G35" i="1"/>
  <c r="H35" i="1"/>
  <c r="I35" i="1"/>
  <c r="J35" i="1"/>
  <c r="K35" i="1"/>
  <c r="L35" i="1"/>
  <c r="M35" i="1"/>
  <c r="A35" i="1"/>
  <c r="A31" i="1"/>
  <c r="B31" i="1"/>
  <c r="C31" i="1"/>
  <c r="E31" i="1"/>
  <c r="F31" i="1"/>
  <c r="G31" i="1"/>
  <c r="H31" i="1"/>
  <c r="I31" i="1"/>
  <c r="J31" i="1"/>
  <c r="K31" i="1"/>
  <c r="L31" i="1"/>
  <c r="M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B30" i="1"/>
  <c r="C30" i="1"/>
  <c r="E30" i="1"/>
  <c r="F30" i="1"/>
  <c r="G30" i="1"/>
  <c r="H30" i="1"/>
  <c r="I30" i="1"/>
  <c r="J30" i="1"/>
  <c r="K30" i="1"/>
  <c r="L30" i="1"/>
  <c r="M30" i="1"/>
  <c r="A3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B20" i="1"/>
  <c r="C20" i="1"/>
  <c r="D20" i="1"/>
  <c r="E20" i="1"/>
  <c r="D48" i="1" s="1"/>
  <c r="F20" i="1"/>
  <c r="G20" i="1"/>
  <c r="H20" i="1"/>
  <c r="I20" i="1"/>
  <c r="J20" i="1"/>
  <c r="K20" i="1"/>
  <c r="L20" i="1"/>
  <c r="M20" i="1"/>
  <c r="A20" i="1"/>
  <c r="B19" i="1"/>
  <c r="C19" i="1"/>
  <c r="D19" i="1"/>
  <c r="E19" i="1"/>
  <c r="D47" i="1" s="1"/>
  <c r="F19" i="1"/>
  <c r="G19" i="1"/>
  <c r="H19" i="1"/>
  <c r="I19" i="1"/>
  <c r="J19" i="1"/>
  <c r="K19" i="1"/>
  <c r="L19" i="1"/>
  <c r="M19" i="1"/>
  <c r="A19" i="1"/>
  <c r="D50" i="1" l="1"/>
  <c r="D49" i="1"/>
  <c r="A6" i="1"/>
  <c r="B6" i="1"/>
  <c r="C6" i="1"/>
  <c r="D6" i="1"/>
  <c r="E6" i="1"/>
  <c r="F6" i="1"/>
  <c r="G6" i="1"/>
  <c r="H6" i="1"/>
  <c r="I6" i="1"/>
  <c r="J6" i="1"/>
  <c r="K6" i="1"/>
  <c r="L6" i="1"/>
  <c r="M6" i="1"/>
  <c r="A7" i="1"/>
  <c r="B7" i="1"/>
  <c r="C7" i="1"/>
  <c r="D7" i="1"/>
  <c r="E7" i="1"/>
  <c r="F7" i="1"/>
  <c r="G7" i="1"/>
  <c r="H7" i="1"/>
  <c r="I7" i="1"/>
  <c r="J7" i="1"/>
  <c r="K7" i="1"/>
  <c r="L7" i="1"/>
  <c r="M7" i="1"/>
  <c r="A8" i="1"/>
  <c r="B8" i="1"/>
  <c r="C8" i="1"/>
  <c r="D8" i="1"/>
  <c r="E8" i="1"/>
  <c r="F8" i="1"/>
  <c r="G8" i="1"/>
  <c r="H8" i="1"/>
  <c r="I8" i="1"/>
  <c r="J8" i="1"/>
  <c r="K8" i="1"/>
  <c r="L8" i="1"/>
  <c r="M8" i="1"/>
  <c r="A9" i="1"/>
  <c r="B9" i="1"/>
  <c r="C9" i="1"/>
  <c r="D9" i="1"/>
  <c r="E9" i="1"/>
  <c r="F9" i="1"/>
  <c r="G9" i="1"/>
  <c r="H9" i="1"/>
  <c r="I9" i="1"/>
  <c r="J9" i="1"/>
  <c r="K9" i="1"/>
  <c r="L9" i="1"/>
  <c r="M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A11" i="1"/>
  <c r="B11" i="1"/>
  <c r="C11" i="1"/>
  <c r="D11" i="1"/>
  <c r="E11" i="1"/>
  <c r="F11" i="1"/>
  <c r="G11" i="1"/>
  <c r="H11" i="1"/>
  <c r="I11" i="1"/>
  <c r="J11" i="1"/>
  <c r="K11" i="1"/>
  <c r="L11" i="1"/>
  <c r="M11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A13" i="1"/>
  <c r="B13" i="1"/>
  <c r="C13" i="1"/>
  <c r="D13" i="1"/>
  <c r="E13" i="1"/>
  <c r="F13" i="1"/>
  <c r="G13" i="1"/>
  <c r="H13" i="1"/>
  <c r="I13" i="1"/>
  <c r="J13" i="1"/>
  <c r="K13" i="1"/>
  <c r="L13" i="1"/>
  <c r="M13" i="1"/>
  <c r="A14" i="1"/>
  <c r="B14" i="1"/>
  <c r="C14" i="1"/>
  <c r="D14" i="1"/>
  <c r="E14" i="1"/>
  <c r="F14" i="1"/>
  <c r="G14" i="1"/>
  <c r="H14" i="1"/>
  <c r="I14" i="1"/>
  <c r="J14" i="1"/>
  <c r="K14" i="1"/>
  <c r="L14" i="1"/>
  <c r="M14" i="1"/>
  <c r="A15" i="1"/>
  <c r="B15" i="1"/>
  <c r="C15" i="1"/>
  <c r="D15" i="1"/>
  <c r="E15" i="1"/>
  <c r="F15" i="1"/>
  <c r="G15" i="1"/>
  <c r="H15" i="1"/>
  <c r="I15" i="1"/>
  <c r="J15" i="1"/>
  <c r="K15" i="1"/>
  <c r="L15" i="1"/>
  <c r="M15" i="1"/>
  <c r="A16" i="1"/>
  <c r="B16" i="1"/>
  <c r="C16" i="1"/>
  <c r="D16" i="1"/>
  <c r="E16" i="1"/>
  <c r="F16" i="1"/>
  <c r="G16" i="1"/>
  <c r="H16" i="1"/>
  <c r="I16" i="1"/>
  <c r="J16" i="1"/>
  <c r="K16" i="1"/>
  <c r="L16" i="1"/>
  <c r="M16" i="1"/>
  <c r="A17" i="1"/>
  <c r="B17" i="1"/>
  <c r="C17" i="1"/>
  <c r="D17" i="1"/>
  <c r="E17" i="1"/>
  <c r="F17" i="1"/>
  <c r="G17" i="1"/>
  <c r="H17" i="1"/>
  <c r="I17" i="1"/>
  <c r="J17" i="1"/>
  <c r="K17" i="1"/>
  <c r="L17" i="1"/>
  <c r="M17" i="1"/>
  <c r="A18" i="1"/>
  <c r="B18" i="1"/>
  <c r="C18" i="1"/>
  <c r="D18" i="1"/>
  <c r="E18" i="1"/>
  <c r="F18" i="1"/>
  <c r="G18" i="1"/>
  <c r="H18" i="1"/>
  <c r="I18" i="1"/>
  <c r="J18" i="1"/>
  <c r="K18" i="1"/>
  <c r="L18" i="1"/>
  <c r="M18" i="1"/>
  <c r="B5" i="1"/>
  <c r="C5" i="1"/>
  <c r="D5" i="1"/>
  <c r="E5" i="1"/>
  <c r="F5" i="1"/>
  <c r="G5" i="1"/>
  <c r="H5" i="1"/>
  <c r="I5" i="1"/>
  <c r="J5" i="1"/>
  <c r="K5" i="1"/>
  <c r="L5" i="1"/>
  <c r="M5" i="1"/>
  <c r="A5" i="1"/>
  <c r="D46" i="1" l="1"/>
  <c r="D52" i="1" s="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19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D10" i="21"/>
  <c r="C10" i="21"/>
  <c r="B10" i="21"/>
  <c r="L8" i="20"/>
  <c r="K8" i="20"/>
  <c r="J8" i="20"/>
  <c r="I8" i="20"/>
  <c r="H8" i="20"/>
  <c r="G8" i="20"/>
  <c r="F8" i="20"/>
  <c r="E8" i="20"/>
  <c r="D8" i="20"/>
  <c r="P21" i="16" l="1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L8" i="15"/>
  <c r="K8" i="15"/>
  <c r="J8" i="15"/>
  <c r="I8" i="15"/>
  <c r="H8" i="15"/>
  <c r="G8" i="15"/>
  <c r="F8" i="15"/>
  <c r="E8" i="15"/>
  <c r="D8" i="15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L10" i="13"/>
  <c r="K10" i="13"/>
  <c r="J10" i="13"/>
  <c r="I10" i="13"/>
  <c r="H10" i="13"/>
  <c r="G10" i="13"/>
  <c r="F10" i="13"/>
  <c r="E10" i="13"/>
  <c r="D10" i="13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B17" i="12"/>
  <c r="L15" i="11"/>
  <c r="K15" i="11"/>
  <c r="J15" i="11"/>
  <c r="I15" i="11"/>
  <c r="H15" i="11"/>
  <c r="G15" i="11"/>
  <c r="F15" i="11"/>
  <c r="E15" i="11"/>
  <c r="D15" i="11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L6" i="9"/>
  <c r="K6" i="9"/>
  <c r="J6" i="9"/>
  <c r="I6" i="9"/>
  <c r="H6" i="9"/>
  <c r="G6" i="9"/>
  <c r="F6" i="9"/>
  <c r="E6" i="9"/>
  <c r="D6" i="9"/>
  <c r="P41" i="8" l="1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L19" i="7"/>
  <c r="K19" i="7"/>
  <c r="J19" i="7"/>
  <c r="I19" i="7"/>
  <c r="H19" i="7"/>
  <c r="G19" i="7"/>
  <c r="F19" i="7"/>
  <c r="E19" i="7"/>
  <c r="D19" i="7"/>
  <c r="L41" i="1" l="1"/>
  <c r="H43" i="5"/>
  <c r="C77" i="5"/>
  <c r="C43" i="5"/>
  <c r="K41" i="1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B77" i="5"/>
  <c r="I41" i="1"/>
  <c r="J41" i="1"/>
  <c r="D41" i="1"/>
  <c r="D43" i="5"/>
  <c r="E43" i="5"/>
  <c r="F43" i="5"/>
  <c r="G43" i="5"/>
  <c r="I43" i="5"/>
  <c r="N43" i="5"/>
  <c r="O43" i="5"/>
  <c r="P43" i="5"/>
  <c r="J43" i="5"/>
  <c r="K43" i="5"/>
  <c r="L43" i="5"/>
  <c r="M43" i="5"/>
  <c r="B43" i="5"/>
  <c r="H41" i="1"/>
  <c r="G41" i="1"/>
  <c r="F41" i="1"/>
  <c r="E41" i="1"/>
</calcChain>
</file>

<file path=xl/sharedStrings.xml><?xml version="1.0" encoding="utf-8"?>
<sst xmlns="http://schemas.openxmlformats.org/spreadsheetml/2006/main" count="699" uniqueCount="182">
  <si>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</si>
  <si>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</si>
  <si>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</si>
  <si>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</si>
  <si>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</si>
  <si>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</si>
  <si>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</si>
  <si>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</si>
  <si>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</si>
  <si>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</si>
  <si>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</si>
  <si>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</si>
  <si>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</si>
  <si>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</si>
  <si>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</si>
  <si>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</si>
  <si>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</si>
  <si>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</si>
  <si>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</si>
  <si>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</si>
  <si>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</si>
  <si>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</si>
  <si>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</si>
  <si>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</si>
  <si>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</si>
  <si>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</si>
  <si>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</si>
  <si>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</si>
  <si>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</si>
  <si>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</si>
  <si>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</si>
  <si>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</si>
  <si>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</si>
  <si>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</si>
  <si>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</si>
  <si>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</si>
  <si>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</si>
  <si>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</si>
  <si>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</si>
  <si>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</si>
  <si>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</si>
  <si>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</si>
  <si>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</si>
  <si>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</si>
  <si>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(Tedy konference, které VŠB-TUO v rámci projektu sama pořádala nebo spolupořádala, tj. na jejichž organizaci se finančně podílela).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</si>
  <si>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</si>
  <si>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ENET</t>
  </si>
  <si>
    <t>CNT</t>
  </si>
  <si>
    <t>IET</t>
  </si>
  <si>
    <t>IT4I</t>
  </si>
  <si>
    <t>VEC</t>
  </si>
  <si>
    <t>CPIT</t>
  </si>
  <si>
    <t>Výzkumná centra</t>
  </si>
  <si>
    <t>Celkové finance v SGS:</t>
  </si>
  <si>
    <t>SP2018/95</t>
  </si>
  <si>
    <t>Funkční nanokompozity na bázi fylosilikátů</t>
  </si>
  <si>
    <t>31.12.2018</t>
  </si>
  <si>
    <t xml:space="preserve">Dalibor Hroch získal v roce 2018 na CNT, VŠB-TUO, za svou závěrečnou práci "Optimalizace laboratorního postupu přípravy nanočástic ZnS a jejich charakterizace" ocenění Za nejlepší diplomovou práci. </t>
  </si>
  <si>
    <t>Vyhodnocení SGS za rok 2018</t>
  </si>
  <si>
    <t>Vyhodnocení SGS za rok 2018 - výstupy realizované (předkládané do RIV)</t>
  </si>
  <si>
    <t>Vyhodnocení SGS za rok 2018 - čekající na zařazení (2019/2020)</t>
  </si>
  <si>
    <t>SP2018/64</t>
  </si>
  <si>
    <t>Studium magneto-opticky aktivních materiálů a využití materiálů se spinovým Hallovým jevem v THz spektroskopii</t>
  </si>
  <si>
    <t>Ing. Ondřej Stejskal</t>
  </si>
  <si>
    <t>SP2018/51</t>
  </si>
  <si>
    <t>Modelování a experimentální studium dynamických jevů v polovodičových spin-laserových strukturách s porušenou in-plane symetrií a 1D periodickými mřížkami</t>
  </si>
  <si>
    <t>Ing. Tibor Fördös, Ph.D.</t>
  </si>
  <si>
    <t>27 000</t>
  </si>
  <si>
    <t>Schválený rozpočet SGS 2018</t>
  </si>
  <si>
    <t>Čerpáno</t>
  </si>
  <si>
    <t>SGS2018/38</t>
  </si>
  <si>
    <t>Termické zpracování odpadů a ochrana životního prostředí IV</t>
  </si>
  <si>
    <t>prof. Ing. Lucie Obalová, Ph.D.</t>
  </si>
  <si>
    <t>CENET</t>
  </si>
  <si>
    <t>doc. Ing. Jonáš Tokarský, Ph.D.</t>
  </si>
  <si>
    <t>SP2018/98</t>
  </si>
  <si>
    <t>Terahertzové a infračervené fonony v organických krystalech</t>
  </si>
  <si>
    <t>Ing. Martin Mičica</t>
  </si>
  <si>
    <t>SP2018/81</t>
  </si>
  <si>
    <t>Charakterizace a možná environmentální rizika syntetických nanočástic oxidů lanthanidů a částic pocházejících z nespalovacích procesů v dopravě</t>
  </si>
  <si>
    <t>Ing. Ľubomíra Kuzníková</t>
  </si>
  <si>
    <t>SP2018/91</t>
  </si>
  <si>
    <t>Použití upravených křemičitanů a hlinitokřemičitanů jako nanoreaktorů pro organické reakce</t>
  </si>
  <si>
    <t>Mgr. Iveta Martausová, Ph.D.</t>
  </si>
  <si>
    <t>Ing. Ondřej Dutko</t>
  </si>
  <si>
    <t>SP2018/114</t>
  </si>
  <si>
    <t>Příprava uhlíkatých nanomateriálů, jejich charakterizace a modifikace II</t>
  </si>
  <si>
    <t>SP2018/122</t>
  </si>
  <si>
    <t>Polymerní kompozitní materiály s antimikrobiálními vlastnostmi vhodné pro biomedicínské aplikace</t>
  </si>
  <si>
    <t>doc. Ing. Daniela Plachá, Ph.D.</t>
  </si>
  <si>
    <t>SP2018/72</t>
  </si>
  <si>
    <t>Návrh, konstrukce a testování mikrofluidního zařízení na biosyntézu nanočástic ušlechtilých kovů</t>
  </si>
  <si>
    <t>Ing. Gabriela Kratošová, Ph.D.</t>
  </si>
  <si>
    <t>SP2018/75</t>
  </si>
  <si>
    <t>Vývoj, konstrukce a testování nového typu reaktoru pro současné kontinuální měření sorpce a fotokatalýzy barvivových simulantů</t>
  </si>
  <si>
    <t>SP2018/87</t>
  </si>
  <si>
    <t>Hodnocení mezních provozních podmínek při časově proměnlivém namáhání s různou asymetrií cyklu</t>
  </si>
  <si>
    <t>Ing. Adéla Podepřelová</t>
  </si>
  <si>
    <t>SP2018/89</t>
  </si>
  <si>
    <t>Ing. Jiří Kohut</t>
  </si>
  <si>
    <t>SP2018/90</t>
  </si>
  <si>
    <t>Charakteristika lomové houževnatosti a mechanických vlastností tenkých povlaků</t>
  </si>
  <si>
    <t>Ing. Radek Tomášek</t>
  </si>
  <si>
    <t>SP2018/112</t>
  </si>
  <si>
    <t>Polymerní nanokompozity s uhlíkatými nanočásticemi</t>
  </si>
  <si>
    <t>doc. Ing. Gražyna Simha Martynková, Ph.D.</t>
  </si>
  <si>
    <t>Ing. Pavel Mančík, Ph.D.</t>
  </si>
  <si>
    <t>SP2018/50</t>
  </si>
  <si>
    <t>Ing. Zuzana Konvičková</t>
  </si>
  <si>
    <t>28.1.2019</t>
  </si>
  <si>
    <t>SP 2018/74</t>
  </si>
  <si>
    <t>Mechanicky aktivované hybridní nanokompozitní materiály</t>
  </si>
  <si>
    <t>SP2018/71</t>
  </si>
  <si>
    <t>Ing. Karla Čech Barabaszová, Ph.D.</t>
  </si>
  <si>
    <t>Mgr. Oldřich Motyka, Ph.D.</t>
  </si>
  <si>
    <t>Hodnocení vlivu znečištění nanočásticemi na rostliny</t>
  </si>
  <si>
    <t>Příprava kompozitního materiálu na bázi polymer/metalické nanočástice</t>
  </si>
  <si>
    <t>Hodnocení biomechaniky zátěže po včasné osteosyntéze patní kosti</t>
  </si>
  <si>
    <t>SP2018/142</t>
  </si>
  <si>
    <t>Optimalizace algoritmů strojového učení pro platformu HPC II</t>
  </si>
  <si>
    <t>Martin Golasowski</t>
  </si>
  <si>
    <t>SP2018/96</t>
  </si>
  <si>
    <t>Elipsometrie a magnetooptické vlastnosti na Pr a Nd založených Perovskitů a kvadratický MO efekt na kubických (011) orientovaných filmech tranzitivních kovů na MgO substrátu</t>
  </si>
  <si>
    <t>Radek Ješko</t>
  </si>
  <si>
    <t>SP2018/180</t>
  </si>
  <si>
    <t>Využití metod topologické optimalizace v inženýrské praxi</t>
  </si>
  <si>
    <t>Pavel Maršálek</t>
  </si>
  <si>
    <t>SP2018/173</t>
  </si>
  <si>
    <t>Problematika dynamických systémů a jejich implementace na HPC</t>
  </si>
  <si>
    <t>Tomáš Martinovič</t>
  </si>
  <si>
    <t>SP2018/178</t>
  </si>
  <si>
    <t>Internacionalizace doktorského vzdělávání v oblasti molekulové fyziky</t>
  </si>
  <si>
    <t>Martin Mrovec</t>
  </si>
  <si>
    <t>31. 12. 2018</t>
  </si>
  <si>
    <t>SP2018/166</t>
  </si>
  <si>
    <t>Hydroxyapatitové nanokompozity: struktura a modelování</t>
  </si>
  <si>
    <t>Lenka Pazourková</t>
  </si>
  <si>
    <t>SP2018/159</t>
  </si>
  <si>
    <t>Hardwarová akcelerace sestavovače matic a vývoj GUI knihovny ESPRESO</t>
  </si>
  <si>
    <t>Radim Vavřík</t>
  </si>
  <si>
    <t>SP2018/124</t>
  </si>
  <si>
    <t>Vývoj nástrojů pro optimalizaci spotřeby elektrické energie HPC aplikací</t>
  </si>
  <si>
    <t>Ondřej Vysocký</t>
  </si>
  <si>
    <t>SP2018/161</t>
  </si>
  <si>
    <t>Řešení úloh s nejistotami pomocí metody hraničních prvků</t>
  </si>
  <si>
    <t xml:space="preserve"> Michal Béreš</t>
  </si>
  <si>
    <t>SP2018/83</t>
  </si>
  <si>
    <t>Modelování difrakčních a plasmonických nanostruktur</t>
  </si>
  <si>
    <t>Tomáš Kohut</t>
  </si>
  <si>
    <t>O. Meca, L. Říha, T. Brzobohatý: Workflow for Parallel Processing of Sequential Mesh Databases, SuperComputing 2018
Dalas, USA – Ocenění Nejlepší poster na konferenci SC18</t>
  </si>
  <si>
    <t>SP2018/134</t>
  </si>
  <si>
    <t>SP 2018/58</t>
  </si>
  <si>
    <t>prof.Ing. Stanislav Mišák, Ph.D.</t>
  </si>
  <si>
    <t>SP 2018/54</t>
  </si>
  <si>
    <t>Měřící stand pro testování vodokružné vývěvy.</t>
  </si>
  <si>
    <t>Ing. Jaroslav Frantík, Ph.D.</t>
  </si>
  <si>
    <t>SP2018/47</t>
  </si>
  <si>
    <t>Kalibrační a experimentální zařízení pro výzkum a validaci simulačních modelů.</t>
  </si>
  <si>
    <t>Ing. Jiří Rozbroj, Ph.D.</t>
  </si>
  <si>
    <t>SP2018/52</t>
  </si>
  <si>
    <t>Zvyšování efektivnosti a snižování emisí energetických zařízení dle nových požadavků BAT</t>
  </si>
  <si>
    <t>SP2018/46</t>
  </si>
  <si>
    <t>Výzkum variability EC/OC v ovzduší během inverzního charakteru počasí.</t>
  </si>
  <si>
    <t>Ing. Marek Kucbel, Ph.D.</t>
  </si>
  <si>
    <t>SP2018/58</t>
  </si>
  <si>
    <t>Czech technology platform Smard Grids Award</t>
  </si>
  <si>
    <t xml:space="preserve">SP2018/54 </t>
  </si>
  <si>
    <t>Výzkum v oblasti technologií a komponent pro smart grids</t>
  </si>
  <si>
    <t>Ing. Michal Stáňa, Ph.D.</t>
  </si>
  <si>
    <t>SP2018/102</t>
  </si>
  <si>
    <t>Identifikace spalování nevhodných paliv při vytápění domácností, použitelnost katalyzátorů pro zmenšení emisí znečišťujících látek</t>
  </si>
  <si>
    <t>Ing. Jiří Horák Ph.D.</t>
  </si>
  <si>
    <t>SP2018/171</t>
  </si>
  <si>
    <t>Využití energie pomocí technologií ORC a náporové turbíny</t>
  </si>
  <si>
    <t>Ing. Jan Koloničný Ph.D.</t>
  </si>
  <si>
    <t>31.12.2019</t>
  </si>
  <si>
    <t>SP2018/174</t>
  </si>
  <si>
    <t>Čistění plynu vyrobeného zplyňováním pomocí různých materiálů, metoda kontinuální analýzy obsahu čpavku v popelovinách</t>
  </si>
  <si>
    <t>Ing. Karel Borovec Ph.D.</t>
  </si>
  <si>
    <t>31.12.2020</t>
  </si>
  <si>
    <t>Název konference: 
Popis a zaměření: 
Datum konání: 
Místo konání: 
Počet účastníků: 
Sborník:</t>
  </si>
  <si>
    <t>kde z1 až zX je počet zaměstnanců pracujících v projektu v 1. až X. měsíci, kdy X značí počet měsíců řešení projektu  (z1 počet zaměstnanců  pracujících v prvním měsíci řešení projektu, zX počet zaměstnaců pracujících v posledním měsící řešení projetku)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</si>
</sst>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\ _K_č_-;\-* #,##0.00\ _K_č_-;_-* \-??\ _K_č_-;_-@_-"/>
    <numFmt numFmtId="165" formatCode="_-* #,##0\ &quot;Kč&quot;_-;\-* #,##0\ &quot;Kč&quot;_-;_-* &quot;-&quot;??\ &quot;Kč&quot;_-;_-@_-"/>
    <numFmt numFmtId="166" formatCode="#,##0\ &quot;Kč&quot;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sz val="9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color rgb="FF632423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u val="double"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rgb="FF000000"/>
      </patternFill>
    </fill>
    <fill>
      <patternFill patternType="solid">
        <fgColor rgb="FFC6EFCE"/>
        <bgColor rgb="FFB6EAB6"/>
      </patternFill>
    </fill>
    <fill>
      <patternFill patternType="solid">
        <fgColor rgb="FFFFC7CE"/>
        <bgColor rgb="FFFFEB9C"/>
      </patternFill>
    </fill>
    <fill>
      <patternFill patternType="solid">
        <fgColor rgb="FFFFEB9C"/>
        <bgColor rgb="FFFFFFCC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  <xf numFmtId="43" fontId="8" fillId="0" borderId="0" applyFont="0" applyFill="0" applyBorder="0" applyAlignment="0" applyProtection="0"/>
    <xf numFmtId="0" fontId="25" fillId="0" borderId="0"/>
    <xf numFmtId="164" fontId="25" fillId="0" borderId="0" applyBorder="0" applyProtection="0"/>
    <xf numFmtId="0" fontId="26" fillId="11" borderId="0" applyBorder="0" applyProtection="0"/>
    <xf numFmtId="44" fontId="8" fillId="0" borderId="0" applyFont="0" applyFill="0" applyBorder="0" applyAlignment="0" applyProtection="0"/>
    <xf numFmtId="0" fontId="29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32" fillId="12" borderId="0" applyBorder="0" applyProtection="0"/>
    <xf numFmtId="0" fontId="33" fillId="13" borderId="0" applyBorder="0" applyProtection="0"/>
    <xf numFmtId="0" fontId="26" fillId="11" borderId="0" applyBorder="0" applyProtection="0"/>
  </cellStyleXfs>
  <cellXfs count="50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3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4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vertical="center"/>
    </xf>
    <xf numFmtId="0" fontId="23" fillId="9" borderId="8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23" fillId="0" borderId="23" xfId="0" applyFont="1" applyBorder="1" applyAlignment="1">
      <alignment horizontal="center" vertical="center"/>
    </xf>
    <xf numFmtId="0" fontId="23" fillId="9" borderId="6" xfId="0" applyFont="1" applyFill="1" applyBorder="1" applyAlignment="1">
      <alignment vertical="center" wrapText="1"/>
    </xf>
    <xf numFmtId="0" fontId="23" fillId="9" borderId="7" xfId="0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49" fontId="24" fillId="0" borderId="17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23" fillId="9" borderId="28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vertical="center" wrapText="1"/>
    </xf>
    <xf numFmtId="0" fontId="0" fillId="2" borderId="4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0" fontId="13" fillId="0" borderId="8" xfId="4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3" fontId="2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13" fillId="0" borderId="62" xfId="0" applyFont="1" applyFill="1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3" borderId="48" xfId="0" applyFont="1" applyFill="1" applyBorder="1" applyAlignment="1">
      <alignment vertical="center" wrapText="1"/>
    </xf>
    <xf numFmtId="0" fontId="13" fillId="0" borderId="63" xfId="0" applyFont="1" applyFill="1" applyBorder="1" applyAlignment="1">
      <alignment horizontal="right" vertical="center"/>
    </xf>
    <xf numFmtId="0" fontId="0" fillId="0" borderId="6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3" fillId="0" borderId="63" xfId="4" applyFont="1" applyFill="1" applyBorder="1" applyAlignment="1">
      <alignment horizontal="right" vertical="center"/>
    </xf>
    <xf numFmtId="0" fontId="13" fillId="0" borderId="42" xfId="4" applyFont="1" applyFill="1" applyBorder="1" applyAlignment="1">
      <alignment horizontal="right" vertical="center"/>
    </xf>
    <xf numFmtId="0" fontId="13" fillId="0" borderId="6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9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32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3" fontId="2" fillId="2" borderId="53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/>
    </xf>
    <xf numFmtId="3" fontId="2" fillId="2" borderId="4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55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vertical="center" wrapText="1"/>
    </xf>
    <xf numFmtId="0" fontId="14" fillId="0" borderId="21" xfId="0" applyFont="1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5" fillId="3" borderId="69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3" fontId="23" fillId="0" borderId="16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10" borderId="15" xfId="0" applyFont="1" applyFill="1" applyBorder="1" applyAlignment="1">
      <alignment vertical="center" wrapText="1"/>
    </xf>
    <xf numFmtId="0" fontId="23" fillId="10" borderId="16" xfId="0" applyFont="1" applyFill="1" applyBorder="1" applyAlignment="1">
      <alignment vertical="center" wrapText="1" shrinkToFit="1"/>
    </xf>
    <xf numFmtId="0" fontId="23" fillId="10" borderId="17" xfId="0" applyFont="1" applyFill="1" applyBorder="1" applyAlignment="1">
      <alignment vertical="center" wrapText="1"/>
    </xf>
    <xf numFmtId="0" fontId="12" fillId="3" borderId="4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horizontal="left" vertical="center" wrapText="1"/>
    </xf>
    <xf numFmtId="0" fontId="5" fillId="3" borderId="56" xfId="0" applyFont="1" applyFill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4" fillId="0" borderId="0" xfId="16" applyNumberFormat="1" applyFont="1" applyAlignment="1">
      <alignment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8" fillId="0" borderId="30" xfId="9" applyFont="1" applyBorder="1" applyAlignment="1">
      <alignment horizontal="center" vertical="center"/>
    </xf>
    <xf numFmtId="0" fontId="5" fillId="0" borderId="16" xfId="4" applyFont="1" applyFill="1" applyBorder="1" applyAlignment="1">
      <alignment horizontal="center" vertical="center"/>
    </xf>
    <xf numFmtId="0" fontId="5" fillId="0" borderId="23" xfId="4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4" xfId="3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>
      <alignment horizontal="center" vertical="center"/>
    </xf>
    <xf numFmtId="49" fontId="24" fillId="0" borderId="17" xfId="13" applyNumberFormat="1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/>
    </xf>
    <xf numFmtId="3" fontId="23" fillId="0" borderId="16" xfId="13" applyNumberFormat="1" applyFont="1" applyBorder="1" applyAlignment="1">
      <alignment horizontal="center" vertical="center"/>
    </xf>
    <xf numFmtId="0" fontId="23" fillId="0" borderId="16" xfId="13" applyFont="1" applyBorder="1" applyAlignment="1" applyProtection="1">
      <alignment horizontal="center" vertical="center"/>
      <protection locked="0"/>
    </xf>
    <xf numFmtId="0" fontId="31" fillId="0" borderId="15" xfId="18" applyFont="1" applyBorder="1" applyAlignment="1">
      <alignment horizontal="center" vertical="center"/>
    </xf>
    <xf numFmtId="0" fontId="23" fillId="9" borderId="38" xfId="18" applyFont="1" applyFill="1" applyBorder="1" applyAlignment="1">
      <alignment vertical="center" wrapText="1"/>
    </xf>
    <xf numFmtId="0" fontId="23" fillId="9" borderId="15" xfId="18" applyFont="1" applyFill="1" applyBorder="1" applyAlignment="1">
      <alignment vertical="center" wrapText="1"/>
    </xf>
    <xf numFmtId="0" fontId="24" fillId="0" borderId="15" xfId="18" applyFont="1" applyBorder="1" applyAlignment="1">
      <alignment horizontal="center" vertical="center"/>
    </xf>
    <xf numFmtId="0" fontId="24" fillId="0" borderId="23" xfId="18" applyFont="1" applyBorder="1" applyAlignment="1">
      <alignment horizontal="center" vertical="center"/>
    </xf>
    <xf numFmtId="0" fontId="24" fillId="0" borderId="16" xfId="18" applyFont="1" applyBorder="1" applyAlignment="1">
      <alignment horizontal="center" vertical="center"/>
    </xf>
    <xf numFmtId="0" fontId="24" fillId="0" borderId="17" xfId="18" applyFont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23" fillId="9" borderId="70" xfId="13" applyFont="1" applyFill="1" applyBorder="1" applyAlignment="1">
      <alignment horizontal="center" vertical="center" wrapText="1"/>
    </xf>
    <xf numFmtId="0" fontId="23" fillId="9" borderId="71" xfId="13" applyFont="1" applyFill="1" applyBorder="1" applyAlignment="1">
      <alignment horizontal="center" vertical="center" wrapText="1"/>
    </xf>
    <xf numFmtId="0" fontId="23" fillId="9" borderId="72" xfId="1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70" xfId="0" applyBorder="1" applyAlignment="1">
      <alignment horizontal="right" vertical="center"/>
    </xf>
    <xf numFmtId="0" fontId="0" fillId="0" borderId="70" xfId="0" applyBorder="1" applyAlignment="1">
      <alignment horizontal="right" vertical="center" wrapText="1"/>
    </xf>
    <xf numFmtId="0" fontId="37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center" vertical="center"/>
    </xf>
    <xf numFmtId="166" fontId="0" fillId="0" borderId="71" xfId="0" applyNumberFormat="1" applyBorder="1" applyAlignment="1">
      <alignment horizontal="center" vertical="center"/>
    </xf>
    <xf numFmtId="166" fontId="0" fillId="0" borderId="72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34" fillId="0" borderId="0" xfId="0" applyFont="1" applyBorder="1" applyAlignment="1">
      <alignment horizontal="center" vertical="center" wrapText="1"/>
    </xf>
    <xf numFmtId="165" fontId="35" fillId="0" borderId="0" xfId="16" applyNumberFormat="1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165" fontId="36" fillId="0" borderId="0" xfId="16" applyNumberFormat="1" applyFont="1" applyBorder="1" applyAlignment="1">
      <alignment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5" fillId="3" borderId="38" xfId="0" applyFont="1" applyFill="1" applyBorder="1" applyAlignment="1">
      <alignment vertical="center" wrapText="1"/>
    </xf>
    <xf numFmtId="166" fontId="0" fillId="0" borderId="74" xfId="0" applyNumberFormat="1" applyBorder="1" applyAlignment="1">
      <alignment horizontal="center" vertical="center"/>
    </xf>
    <xf numFmtId="0" fontId="0" fillId="0" borderId="73" xfId="0" applyBorder="1" applyAlignment="1">
      <alignment horizontal="right" vertical="center"/>
    </xf>
    <xf numFmtId="0" fontId="5" fillId="3" borderId="15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vertical="center" wrapText="1"/>
    </xf>
    <xf numFmtId="166" fontId="4" fillId="0" borderId="10" xfId="0" applyNumberFormat="1" applyFont="1" applyBorder="1" applyAlignment="1">
      <alignment horizontal="center" vertical="center"/>
    </xf>
    <xf numFmtId="0" fontId="13" fillId="0" borderId="15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vertical="center"/>
    </xf>
    <xf numFmtId="0" fontId="2" fillId="0" borderId="58" xfId="0" applyFont="1" applyBorder="1" applyAlignment="1">
      <alignment vertical="center" wrapText="1"/>
    </xf>
    <xf numFmtId="0" fontId="28" fillId="0" borderId="7" xfId="9" applyFont="1" applyBorder="1" applyAlignment="1">
      <alignment horizontal="center" vertical="center"/>
    </xf>
    <xf numFmtId="0" fontId="28" fillId="0" borderId="6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0" fontId="28" fillId="0" borderId="58" xfId="9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81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5" fillId="0" borderId="83" xfId="0" applyFont="1" applyFill="1" applyBorder="1" applyAlignment="1">
      <alignment horizontal="center" vertical="center" wrapText="1"/>
    </xf>
    <xf numFmtId="0" fontId="5" fillId="0" borderId="84" xfId="0" applyFont="1" applyFill="1" applyBorder="1" applyAlignment="1">
      <alignment horizontal="center" vertical="center" wrapText="1"/>
    </xf>
    <xf numFmtId="0" fontId="5" fillId="0" borderId="16" xfId="2" applyNumberFormat="1" applyFont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8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3" fontId="13" fillId="0" borderId="10" xfId="0" applyNumberFormat="1" applyFont="1" applyFill="1" applyBorder="1" applyAlignment="1">
      <alignment horizontal="right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27" fillId="0" borderId="13" xfId="9" applyFont="1" applyBorder="1" applyAlignment="1">
      <alignment horizontal="left" vertical="center"/>
    </xf>
    <xf numFmtId="0" fontId="27" fillId="0" borderId="67" xfId="9" applyFont="1" applyBorder="1" applyAlignment="1">
      <alignment horizontal="left" vertical="center"/>
    </xf>
    <xf numFmtId="0" fontId="27" fillId="0" borderId="68" xfId="9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 wrapText="1"/>
    </xf>
  </cellXfs>
  <cellStyles count="25">
    <cellStyle name="Čárka" xfId="2" builtinId="3"/>
    <cellStyle name="Čárka 2" xfId="12"/>
    <cellStyle name="Čárka 3" xfId="14"/>
    <cellStyle name="Excel Built-in Bad" xfId="10"/>
    <cellStyle name="Excel Built-in Bad 2" xfId="22"/>
    <cellStyle name="Excel Built-in Good" xfId="11"/>
    <cellStyle name="Excel Built-in Good 2" xfId="24"/>
    <cellStyle name="Excel Built-in Neutral" xfId="23"/>
    <cellStyle name="Excel Built-in Normal" xfId="9"/>
    <cellStyle name="Excel Built-in Normal 2" xfId="21"/>
    <cellStyle name="Chybně" xfId="4" builtinId="27"/>
    <cellStyle name="Měna" xfId="16" builtinId="4"/>
    <cellStyle name="Neutrální" xfId="5" builtinId="28"/>
    <cellStyle name="Normální" xfId="0" builtinId="0"/>
    <cellStyle name="Normální 2" xfId="1"/>
    <cellStyle name="Normální 2 2" xfId="17"/>
    <cellStyle name="Normální 3" xfId="8"/>
    <cellStyle name="Normální 3 2" xfId="6"/>
    <cellStyle name="Normální 3 2 2" xfId="19"/>
    <cellStyle name="Normální 3 3" xfId="18"/>
    <cellStyle name="Normální 4" xfId="7"/>
    <cellStyle name="Normální 4 2" xfId="20"/>
    <cellStyle name="Normální 5" xfId="13"/>
    <cellStyle name="Správně" xfId="3" builtinId="26"/>
    <cellStyle name="Vysvětlující text 2" xfId="15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101311</xdr:colOff>
      <xdr:row>4</xdr:row>
      <xdr:rowOff>27710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670106" y="2157846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101312</xdr:colOff>
      <xdr:row>6</xdr:row>
      <xdr:rowOff>36370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670107" y="254750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5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13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48013" y="2093768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𝑠1+𝑠2 …+𝑠𝑋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7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60137" y="4247286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</a:t>
              </a:r>
              <a:r>
                <a:rPr lang="cs-CZ" sz="1100" b="0" i="0">
                  <a:latin typeface="Cambria Math" panose="02040503050406030204" pitchFamily="18" charset="0"/>
                </a:rPr>
                <a:t>(</a:t>
              </a:r>
              <a:r>
                <a:rPr lang="cs-CZ" sz="1100" b="0" i="0">
                  <a:latin typeface="Cambria Math"/>
                </a:rPr>
                <a:t>𝑧1+𝑧2…+𝑧𝑋</a:t>
              </a:r>
              <a:r>
                <a:rPr lang="cs-CZ" sz="1100" b="0" i="0">
                  <a:latin typeface="Cambria Math" panose="02040503050406030204" pitchFamily="18" charset="0"/>
                </a:rPr>
                <a:t>)/</a:t>
              </a:r>
              <a:r>
                <a:rPr lang="cs-CZ" sz="1100" b="0" i="0">
                  <a:latin typeface="Cambria Math"/>
                </a:rPr>
                <a:t>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R54"/>
  <sheetViews>
    <sheetView tabSelected="1" zoomScale="110" zoomScaleNormal="110" workbookViewId="0">
      <pane ySplit="4" topLeftCell="A5" activePane="bottomLeft" state="frozen"/>
      <selection pane="bottomLeft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.85546875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52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221" t="s">
        <v>0</v>
      </c>
      <c r="B4" s="221" t="s">
        <v>1</v>
      </c>
      <c r="C4" s="233" t="s">
        <v>2</v>
      </c>
      <c r="D4" s="237" t="s">
        <v>3</v>
      </c>
      <c r="E4" s="237" t="s">
        <v>4</v>
      </c>
      <c r="F4" s="237" t="s">
        <v>5</v>
      </c>
      <c r="G4" s="237" t="s">
        <v>12</v>
      </c>
      <c r="H4" s="237" t="s">
        <v>27</v>
      </c>
      <c r="I4" s="237" t="s">
        <v>28</v>
      </c>
      <c r="J4" s="237" t="s">
        <v>13</v>
      </c>
      <c r="K4" s="237" t="s">
        <v>25</v>
      </c>
      <c r="L4" s="237" t="s">
        <v>26</v>
      </c>
      <c r="M4" s="237" t="s">
        <v>6</v>
      </c>
      <c r="N4" s="5"/>
      <c r="O4" s="6"/>
      <c r="P4" s="6"/>
      <c r="Q4" s="6"/>
      <c r="R4" s="6"/>
    </row>
    <row r="5" spans="1:18" ht="22.5" x14ac:dyDescent="0.25">
      <c r="A5" s="244" t="str">
        <f>CNT_F!A5</f>
        <v>SP2018/95</v>
      </c>
      <c r="B5" s="245" t="str">
        <f>CNT_F!B5</f>
        <v>Funkční nanokompozity na bázi fylosilikátů</v>
      </c>
      <c r="C5" s="264" t="str">
        <f>CNT_F!C5</f>
        <v>doc. Ing. Jonáš Tokarský, Ph.D.</v>
      </c>
      <c r="D5" s="258">
        <f>CNT_F!D5</f>
        <v>0</v>
      </c>
      <c r="E5" s="238">
        <f>CNT_F!E5</f>
        <v>190000</v>
      </c>
      <c r="F5" s="238">
        <f>CNT_F!F5</f>
        <v>45000</v>
      </c>
      <c r="G5" s="238">
        <f>CNT_F!G5</f>
        <v>45000</v>
      </c>
      <c r="H5" s="238">
        <f>CNT_F!H5</f>
        <v>12</v>
      </c>
      <c r="I5" s="238">
        <f>CNT_F!I5</f>
        <v>9</v>
      </c>
      <c r="J5" s="238">
        <f>CNT_F!J5</f>
        <v>9</v>
      </c>
      <c r="K5" s="238">
        <f>CNT_F!K5</f>
        <v>6.17</v>
      </c>
      <c r="L5" s="238">
        <f>CNT_F!L5</f>
        <v>3</v>
      </c>
      <c r="M5" s="239" t="str">
        <f>CNT_F!M5</f>
        <v>31.12.2018</v>
      </c>
      <c r="N5" s="467" t="s">
        <v>47</v>
      </c>
    </row>
    <row r="6" spans="1:18" s="220" customFormat="1" ht="45" x14ac:dyDescent="0.25">
      <c r="A6" s="246" t="str">
        <f>CNT_F!A6</f>
        <v>SP2018/64</v>
      </c>
      <c r="B6" s="247" t="str">
        <f>CNT_F!B6</f>
        <v>Studium magneto-opticky aktivních materiálů a využití materiálů se spinovým Hallovým jevem v THz spektroskopii</v>
      </c>
      <c r="C6" s="265" t="str">
        <f>CNT_F!C6</f>
        <v>Ing. Ondřej Stejskal</v>
      </c>
      <c r="D6" s="259">
        <f>CNT_F!D6</f>
        <v>0</v>
      </c>
      <c r="E6" s="240">
        <f>CNT_F!E6</f>
        <v>150000</v>
      </c>
      <c r="F6" s="240">
        <f>CNT_F!F6</f>
        <v>32000</v>
      </c>
      <c r="G6" s="240">
        <f>CNT_F!G6</f>
        <v>32000</v>
      </c>
      <c r="H6" s="240">
        <f>CNT_F!H6</f>
        <v>3</v>
      </c>
      <c r="I6" s="240">
        <f>CNT_F!I6</f>
        <v>2</v>
      </c>
      <c r="J6" s="240">
        <f>CNT_F!J6</f>
        <v>2</v>
      </c>
      <c r="K6" s="240">
        <f>CNT_F!K6</f>
        <v>1.33</v>
      </c>
      <c r="L6" s="240">
        <f>CNT_F!L6</f>
        <v>1</v>
      </c>
      <c r="M6" s="241" t="str">
        <f>CNT_F!M6</f>
        <v>31.12.2018</v>
      </c>
      <c r="N6" s="468"/>
    </row>
    <row r="7" spans="1:18" s="220" customFormat="1" ht="56.25" x14ac:dyDescent="0.25">
      <c r="A7" s="246" t="str">
        <f>CNT_F!A7</f>
        <v>SP2018/51</v>
      </c>
      <c r="B7" s="247" t="str">
        <f>CNT_F!B7</f>
        <v>Modelování a experimentální studium dynamických jevů v polovodičových spin-laserových strukturách s porušenou in-plane symetrií a 1D periodickými mřížkami</v>
      </c>
      <c r="C7" s="265" t="str">
        <f>CNT_F!C7</f>
        <v>Ing. Tibor Fördös, Ph.D.</v>
      </c>
      <c r="D7" s="259">
        <f>CNT_F!D7</f>
        <v>0</v>
      </c>
      <c r="E7" s="240">
        <f>CNT_F!E7</f>
        <v>200000</v>
      </c>
      <c r="F7" s="240" t="str">
        <f>CNT_F!F7</f>
        <v>27 000</v>
      </c>
      <c r="G7" s="240" t="str">
        <f>CNT_F!G7</f>
        <v>27 000</v>
      </c>
      <c r="H7" s="240">
        <f>CNT_F!H7</f>
        <v>4</v>
      </c>
      <c r="I7" s="240">
        <f>CNT_F!I7</f>
        <v>3</v>
      </c>
      <c r="J7" s="240">
        <f>CNT_F!J7</f>
        <v>3</v>
      </c>
      <c r="K7" s="240">
        <f>CNT_F!K7</f>
        <v>2</v>
      </c>
      <c r="L7" s="240">
        <f>CNT_F!L7</f>
        <v>1</v>
      </c>
      <c r="M7" s="241" t="str">
        <f>CNT_F!M7</f>
        <v>31.12.2018</v>
      </c>
      <c r="N7" s="468"/>
    </row>
    <row r="8" spans="1:18" s="220" customFormat="1" ht="22.5" x14ac:dyDescent="0.25">
      <c r="A8" s="246" t="str">
        <f>CNT_F!A8</f>
        <v>SP2018/98</v>
      </c>
      <c r="B8" s="247" t="str">
        <f>CNT_F!B8</f>
        <v>Terahertzové a infračervené fonony v organických krystalech</v>
      </c>
      <c r="C8" s="265" t="str">
        <f>CNT_F!C8</f>
        <v>Ing. Martin Mičica</v>
      </c>
      <c r="D8" s="259">
        <f>CNT_F!D8</f>
        <v>0</v>
      </c>
      <c r="E8" s="240">
        <f>CNT_F!E8</f>
        <v>200000</v>
      </c>
      <c r="F8" s="240">
        <f>CNT_F!F8</f>
        <v>30000</v>
      </c>
      <c r="G8" s="240">
        <f>CNT_F!G8</f>
        <v>30000</v>
      </c>
      <c r="H8" s="240">
        <f>CNT_F!H8</f>
        <v>5</v>
      </c>
      <c r="I8" s="240">
        <f>CNT_F!I8</f>
        <v>4</v>
      </c>
      <c r="J8" s="240">
        <f>CNT_F!J8</f>
        <v>1</v>
      </c>
      <c r="K8" s="240">
        <f>CNT_F!K8</f>
        <v>3.33</v>
      </c>
      <c r="L8" s="240">
        <f>CNT_F!L8</f>
        <v>1</v>
      </c>
      <c r="M8" s="241" t="str">
        <f>CNT_F!M8</f>
        <v>31.12.2018</v>
      </c>
      <c r="N8" s="468"/>
    </row>
    <row r="9" spans="1:18" s="220" customFormat="1" ht="56.25" x14ac:dyDescent="0.25">
      <c r="A9" s="246" t="str">
        <f>CNT_F!A9</f>
        <v>SP2018/81</v>
      </c>
      <c r="B9" s="247" t="str">
        <f>CNT_F!B9</f>
        <v>Charakterizace a možná environmentální rizika syntetických nanočástic oxidů lanthanidů a částic pocházejících z nespalovacích procesů v dopravě</v>
      </c>
      <c r="C9" s="265" t="str">
        <f>CNT_F!C9</f>
        <v>Ing. Ľubomíra Kuzníková</v>
      </c>
      <c r="D9" s="259">
        <f>CNT_F!D9</f>
        <v>0</v>
      </c>
      <c r="E9" s="240">
        <f>CNT_F!E9</f>
        <v>240000</v>
      </c>
      <c r="F9" s="240">
        <f>CNT_F!F9</f>
        <v>51000</v>
      </c>
      <c r="G9" s="240">
        <f>CNT_F!G9</f>
        <v>51000</v>
      </c>
      <c r="H9" s="240">
        <f>CNT_F!H9</f>
        <v>5</v>
      </c>
      <c r="I9" s="240">
        <f>CNT_F!I9</f>
        <v>4</v>
      </c>
      <c r="J9" s="240">
        <f>CNT_F!J9</f>
        <v>2</v>
      </c>
      <c r="K9" s="240">
        <f>CNT_F!K9</f>
        <v>2.17</v>
      </c>
      <c r="L9" s="240">
        <f>CNT_F!L9</f>
        <v>1.92</v>
      </c>
      <c r="M9" s="241" t="str">
        <f>CNT_F!M9</f>
        <v>31.12.2018</v>
      </c>
      <c r="N9" s="468"/>
    </row>
    <row r="10" spans="1:18" s="220" customFormat="1" ht="33.75" x14ac:dyDescent="0.25">
      <c r="A10" s="246" t="str">
        <f>CNT_F!A10</f>
        <v>SP2018/91</v>
      </c>
      <c r="B10" s="247" t="str">
        <f>CNT_F!B10</f>
        <v>Použití upravených křemičitanů a hlinitokřemičitanů jako nanoreaktorů pro organické reakce</v>
      </c>
      <c r="C10" s="265" t="str">
        <f>CNT_F!C10</f>
        <v>Mgr. Iveta Martausová, Ph.D.</v>
      </c>
      <c r="D10" s="259">
        <f>CNT_F!D10</f>
        <v>0</v>
      </c>
      <c r="E10" s="240">
        <f>CNT_F!E10</f>
        <v>175000</v>
      </c>
      <c r="F10" s="240">
        <f>CNT_F!F10</f>
        <v>5000</v>
      </c>
      <c r="G10" s="240">
        <f>CNT_F!G10</f>
        <v>5000</v>
      </c>
      <c r="H10" s="240">
        <f>CNT_F!H10</f>
        <v>8</v>
      </c>
      <c r="I10" s="240">
        <f>CNT_F!I10</f>
        <v>6</v>
      </c>
      <c r="J10" s="240">
        <f>CNT_F!J10</f>
        <v>1</v>
      </c>
      <c r="K10" s="240">
        <f>CNT_F!K10</f>
        <v>2</v>
      </c>
      <c r="L10" s="240">
        <f>CNT_F!L10</f>
        <v>1.75</v>
      </c>
      <c r="M10" s="241" t="str">
        <f>CNT_F!M10</f>
        <v>31.12.2018</v>
      </c>
      <c r="N10" s="468"/>
      <c r="O10" s="466" t="s">
        <v>45</v>
      </c>
      <c r="P10" s="466"/>
    </row>
    <row r="11" spans="1:18" s="220" customFormat="1" ht="22.5" x14ac:dyDescent="0.25">
      <c r="A11" s="246" t="str">
        <f>CNT_F!A11</f>
        <v>SP2018/114</v>
      </c>
      <c r="B11" s="247" t="str">
        <f>CNT_F!B11</f>
        <v>Příprava uhlíkatých nanomateriálů, jejich charakterizace a modifikace II</v>
      </c>
      <c r="C11" s="265" t="str">
        <f>CNT_F!C11</f>
        <v>Ing. Ondřej Dutko</v>
      </c>
      <c r="D11" s="259">
        <f>CNT_F!D11</f>
        <v>0</v>
      </c>
      <c r="E11" s="240">
        <f>CNT_F!E11</f>
        <v>210000</v>
      </c>
      <c r="F11" s="240">
        <f>CNT_F!F11</f>
        <v>46000</v>
      </c>
      <c r="G11" s="240">
        <f>CNT_F!G11</f>
        <v>46000</v>
      </c>
      <c r="H11" s="240">
        <f>CNT_F!H11</f>
        <v>4</v>
      </c>
      <c r="I11" s="240">
        <f>CNT_F!I11</f>
        <v>3</v>
      </c>
      <c r="J11" s="240">
        <f>CNT_F!J11</f>
        <v>3</v>
      </c>
      <c r="K11" s="240">
        <f>CNT_F!K11</f>
        <v>2.67</v>
      </c>
      <c r="L11" s="240">
        <f>CNT_F!L11</f>
        <v>1</v>
      </c>
      <c r="M11" s="241" t="str">
        <f>CNT_F!M11</f>
        <v>31.12.2018</v>
      </c>
      <c r="N11" s="468"/>
      <c r="O11" s="466"/>
      <c r="P11" s="466"/>
    </row>
    <row r="12" spans="1:18" s="220" customFormat="1" ht="60" customHeight="1" x14ac:dyDescent="0.25">
      <c r="A12" s="246" t="str">
        <f>CNT_F!A12</f>
        <v>SP2018/122</v>
      </c>
      <c r="B12" s="247" t="str">
        <f>CNT_F!B12</f>
        <v>Polymerní kompozitní materiály s antimikrobiálními vlastnostmi vhodné pro biomedicínské aplikace</v>
      </c>
      <c r="C12" s="265" t="str">
        <f>CNT_F!C12</f>
        <v>doc. Ing. Daniela Plachá, Ph.D.</v>
      </c>
      <c r="D12" s="259">
        <f>CNT_F!D12</f>
        <v>0</v>
      </c>
      <c r="E12" s="240">
        <f>CNT_F!E12</f>
        <v>195000</v>
      </c>
      <c r="F12" s="240">
        <f>CNT_F!F12</f>
        <v>34000</v>
      </c>
      <c r="G12" s="240">
        <f>CNT_F!G12</f>
        <v>34000</v>
      </c>
      <c r="H12" s="240">
        <f>CNT_F!H12</f>
        <v>5</v>
      </c>
      <c r="I12" s="240">
        <f>CNT_F!I12</f>
        <v>4</v>
      </c>
      <c r="J12" s="240">
        <f>CNT_F!J12</f>
        <v>4</v>
      </c>
      <c r="K12" s="240">
        <f>CNT_F!K12</f>
        <v>4</v>
      </c>
      <c r="L12" s="240">
        <f>CNT_F!L12</f>
        <v>1</v>
      </c>
      <c r="M12" s="241" t="str">
        <f>CNT_F!M12</f>
        <v>31.12.2018</v>
      </c>
      <c r="N12" s="468"/>
      <c r="O12" s="502" t="s">
        <v>181</v>
      </c>
      <c r="P12" s="466"/>
    </row>
    <row r="13" spans="1:18" s="220" customFormat="1" ht="33.75" x14ac:dyDescent="0.25">
      <c r="A13" s="246" t="str">
        <f>CNT_F!A13</f>
        <v>SP2018/72</v>
      </c>
      <c r="B13" s="247" t="str">
        <f>CNT_F!B13</f>
        <v>Návrh, konstrukce a testování mikrofluidního zařízení na biosyntézu nanočástic ušlechtilých kovů</v>
      </c>
      <c r="C13" s="265" t="str">
        <f>CNT_F!C13</f>
        <v>Ing. Gabriela Kratošová, Ph.D.</v>
      </c>
      <c r="D13" s="259">
        <f>CNT_F!D13</f>
        <v>0</v>
      </c>
      <c r="E13" s="240">
        <f>CNT_F!E13</f>
        <v>180000</v>
      </c>
      <c r="F13" s="240">
        <f>CNT_F!F13</f>
        <v>28000</v>
      </c>
      <c r="G13" s="240">
        <f>CNT_F!G13</f>
        <v>28000</v>
      </c>
      <c r="H13" s="240">
        <f>CNT_F!H13</f>
        <v>4</v>
      </c>
      <c r="I13" s="240">
        <f>CNT_F!I13</f>
        <v>3</v>
      </c>
      <c r="J13" s="240">
        <f>CNT_F!J13</f>
        <v>2</v>
      </c>
      <c r="K13" s="240">
        <f>CNT_F!K13</f>
        <v>2</v>
      </c>
      <c r="L13" s="240">
        <f>CNT_F!L13</f>
        <v>1</v>
      </c>
      <c r="M13" s="241" t="str">
        <f>CNT_F!M13</f>
        <v>31.12.2018</v>
      </c>
      <c r="N13" s="468"/>
    </row>
    <row r="14" spans="1:18" s="220" customFormat="1" ht="45" x14ac:dyDescent="0.25">
      <c r="A14" s="246" t="str">
        <f>CNT_F!A14</f>
        <v>SP2018/75</v>
      </c>
      <c r="B14" s="247" t="str">
        <f>CNT_F!B14</f>
        <v>Vývoj, konstrukce a testování nového typu reaktoru pro současné kontinuální měření sorpce a fotokatalýzy barvivových simulantů</v>
      </c>
      <c r="C14" s="265" t="str">
        <f>CNT_F!C14</f>
        <v>Ing. Pavel Mančík, Ph.D.</v>
      </c>
      <c r="D14" s="259">
        <f>CNT_F!D14</f>
        <v>0</v>
      </c>
      <c r="E14" s="240">
        <f>CNT_F!E14</f>
        <v>200000</v>
      </c>
      <c r="F14" s="240">
        <f>CNT_F!F14</f>
        <v>60000</v>
      </c>
      <c r="G14" s="240">
        <f>CNT_F!G14</f>
        <v>60000</v>
      </c>
      <c r="H14" s="240">
        <f>CNT_F!H14</f>
        <v>4</v>
      </c>
      <c r="I14" s="240">
        <f>CNT_F!I14</f>
        <v>3</v>
      </c>
      <c r="J14" s="240">
        <f>CNT_F!J14</f>
        <v>2</v>
      </c>
      <c r="K14" s="240">
        <f>CNT_F!K14</f>
        <v>2.1</v>
      </c>
      <c r="L14" s="240">
        <f>CNT_F!L14</f>
        <v>1.9</v>
      </c>
      <c r="M14" s="241" t="str">
        <f>CNT_F!M14</f>
        <v>31.12.2018</v>
      </c>
      <c r="N14" s="468"/>
    </row>
    <row r="15" spans="1:18" s="220" customFormat="1" ht="33.75" x14ac:dyDescent="0.25">
      <c r="A15" s="246" t="str">
        <f>CNT_F!A15</f>
        <v>SP2018/112</v>
      </c>
      <c r="B15" s="247" t="str">
        <f>CNT_F!B15</f>
        <v>Polymerní nanokompozity s uhlíkatými nanočásticemi</v>
      </c>
      <c r="C15" s="265" t="str">
        <f>CNT_F!C15</f>
        <v>doc. Ing. Gražyna Simha Martynková, Ph.D.</v>
      </c>
      <c r="D15" s="259">
        <f>CNT_F!D15</f>
        <v>0</v>
      </c>
      <c r="E15" s="240">
        <f>CNT_F!E15</f>
        <v>190000</v>
      </c>
      <c r="F15" s="240">
        <f>CNT_F!F15</f>
        <v>35000</v>
      </c>
      <c r="G15" s="240">
        <f>CNT_F!G15</f>
        <v>35000</v>
      </c>
      <c r="H15" s="240">
        <f>CNT_F!H15</f>
        <v>4</v>
      </c>
      <c r="I15" s="240">
        <f>CNT_F!I15</f>
        <v>3</v>
      </c>
      <c r="J15" s="240">
        <f>CNT_F!J15</f>
        <v>2</v>
      </c>
      <c r="K15" s="240">
        <f>CNT_F!K15</f>
        <v>3</v>
      </c>
      <c r="L15" s="240">
        <f>CNT_F!L15</f>
        <v>1</v>
      </c>
      <c r="M15" s="241" t="str">
        <f>CNT_F!M15</f>
        <v>31.12.2018</v>
      </c>
      <c r="N15" s="468"/>
    </row>
    <row r="16" spans="1:18" s="220" customFormat="1" ht="22.5" x14ac:dyDescent="0.25">
      <c r="A16" s="246" t="str">
        <f>CNT_F!A16</f>
        <v>SP2018/50</v>
      </c>
      <c r="B16" s="247" t="str">
        <f>CNT_F!B16</f>
        <v>Příprava kompozitního materiálu na bázi polymer/metalické nanočástice</v>
      </c>
      <c r="C16" s="265" t="str">
        <f>CNT_F!C16</f>
        <v>Ing. Zuzana Konvičková</v>
      </c>
      <c r="D16" s="259">
        <f>CNT_F!D16</f>
        <v>0</v>
      </c>
      <c r="E16" s="240">
        <f>CNT_F!E16</f>
        <v>220000</v>
      </c>
      <c r="F16" s="240">
        <f>CNT_F!F16</f>
        <v>32000</v>
      </c>
      <c r="G16" s="240">
        <f>CNT_F!G16</f>
        <v>32000</v>
      </c>
      <c r="H16" s="240">
        <f>CNT_F!H16</f>
        <v>5</v>
      </c>
      <c r="I16" s="240">
        <f>CNT_F!I16</f>
        <v>4</v>
      </c>
      <c r="J16" s="240">
        <f>CNT_F!J16</f>
        <v>2</v>
      </c>
      <c r="K16" s="240">
        <f>CNT_F!K16</f>
        <v>1.33</v>
      </c>
      <c r="L16" s="240">
        <f>CNT_F!L16</f>
        <v>1</v>
      </c>
      <c r="M16" s="241" t="str">
        <f>CNT_F!M16</f>
        <v>28.1.2019</v>
      </c>
      <c r="N16" s="468"/>
    </row>
    <row r="17" spans="1:14" s="220" customFormat="1" ht="22.5" x14ac:dyDescent="0.25">
      <c r="A17" s="246" t="str">
        <f>CNT_F!A17</f>
        <v>SP 2018/74</v>
      </c>
      <c r="B17" s="247" t="str">
        <f>CNT_F!B17</f>
        <v>Mechanicky aktivované hybridní nanokompozitní materiály</v>
      </c>
      <c r="C17" s="265" t="str">
        <f>CNT_F!C17</f>
        <v>Ing. Karla Čech Barabaszová, Ph.D.</v>
      </c>
      <c r="D17" s="259">
        <f>CNT_F!D17</f>
        <v>0</v>
      </c>
      <c r="E17" s="240">
        <f>CNT_F!E17</f>
        <v>220000</v>
      </c>
      <c r="F17" s="240">
        <f>CNT_F!F17</f>
        <v>14000</v>
      </c>
      <c r="G17" s="240">
        <f>CNT_F!G17</f>
        <v>14000</v>
      </c>
      <c r="H17" s="240">
        <f>CNT_F!H17</f>
        <v>9</v>
      </c>
      <c r="I17" s="240">
        <f>CNT_F!I17</f>
        <v>8</v>
      </c>
      <c r="J17" s="240">
        <f>CNT_F!J17</f>
        <v>5</v>
      </c>
      <c r="K17" s="240">
        <f>CNT_F!K17</f>
        <v>4.16</v>
      </c>
      <c r="L17" s="240">
        <f>CNT_F!L17</f>
        <v>1</v>
      </c>
      <c r="M17" s="241" t="str">
        <f>CNT_F!M17</f>
        <v>31.12.2018</v>
      </c>
      <c r="N17" s="468"/>
    </row>
    <row r="18" spans="1:14" s="220" customFormat="1" ht="23.25" thickBot="1" x14ac:dyDescent="0.3">
      <c r="A18" s="249" t="str">
        <f>CNT_F!A18</f>
        <v>SP2018/71</v>
      </c>
      <c r="B18" s="250" t="str">
        <f>CNT_F!B18</f>
        <v>Hodnocení vlivu znečištění nanočásticemi na rostliny</v>
      </c>
      <c r="C18" s="266" t="str">
        <f>CNT_F!C18</f>
        <v>Mgr. Oldřich Motyka, Ph.D.</v>
      </c>
      <c r="D18" s="260">
        <f>CNT_F!D18</f>
        <v>0</v>
      </c>
      <c r="E18" s="251">
        <f>CNT_F!E18</f>
        <v>155000</v>
      </c>
      <c r="F18" s="251">
        <f>CNT_F!F18</f>
        <v>35000</v>
      </c>
      <c r="G18" s="251">
        <f>CNT_F!G18</f>
        <v>35000</v>
      </c>
      <c r="H18" s="251">
        <f>CNT_F!H18</f>
        <v>3</v>
      </c>
      <c r="I18" s="251">
        <f>CNT_F!I18</f>
        <v>2</v>
      </c>
      <c r="J18" s="251">
        <f>CNT_F!J18</f>
        <v>2</v>
      </c>
      <c r="K18" s="251">
        <f>CNT_F!K18</f>
        <v>2</v>
      </c>
      <c r="L18" s="251">
        <f>CNT_F!L18</f>
        <v>1</v>
      </c>
      <c r="M18" s="252" t="str">
        <f>CNT_F!M18</f>
        <v>31.12.2018</v>
      </c>
      <c r="N18" s="469"/>
    </row>
    <row r="19" spans="1:14" s="220" customFormat="1" ht="25.5" customHeight="1" thickBot="1" x14ac:dyDescent="0.3">
      <c r="A19" s="379" t="str">
        <f>IET_F!A5</f>
        <v>SGS2018/38</v>
      </c>
      <c r="B19" s="380" t="str">
        <f>IET_F!B5</f>
        <v>Termické zpracování odpadů a ochrana životního prostředí IV</v>
      </c>
      <c r="C19" s="381" t="str">
        <f>IET_F!C5</f>
        <v>prof. Ing. Lucie Obalová, Ph.D.</v>
      </c>
      <c r="D19" s="279">
        <f>IET_F!D5</f>
        <v>0</v>
      </c>
      <c r="E19" s="280">
        <f>IET_F!E5</f>
        <v>800000</v>
      </c>
      <c r="F19" s="280">
        <f>IET_F!F5</f>
        <v>250000</v>
      </c>
      <c r="G19" s="280">
        <f>IET_F!G5</f>
        <v>250000</v>
      </c>
      <c r="H19" s="280">
        <f>IET_F!H5</f>
        <v>30</v>
      </c>
      <c r="I19" s="280">
        <f>IET_F!I5</f>
        <v>29</v>
      </c>
      <c r="J19" s="280">
        <f>IET_F!J5</f>
        <v>18</v>
      </c>
      <c r="K19" s="280">
        <f>IET_F!K5</f>
        <v>16.8</v>
      </c>
      <c r="L19" s="280">
        <f>IET_F!L5</f>
        <v>1</v>
      </c>
      <c r="M19" s="281" t="str">
        <f>IET_F!M5</f>
        <v>31.12.2018</v>
      </c>
      <c r="N19" s="268" t="s">
        <v>48</v>
      </c>
    </row>
    <row r="20" spans="1:14" s="220" customFormat="1" ht="22.5" x14ac:dyDescent="0.25">
      <c r="A20" s="244" t="str">
        <f>IT4I_F!A5</f>
        <v>SP2018/142</v>
      </c>
      <c r="B20" s="245" t="str">
        <f>IT4I_F!B5</f>
        <v>Optimalizace algoritmů strojového učení pro platformu HPC II</v>
      </c>
      <c r="C20" s="264" t="str">
        <f>IT4I_F!C5</f>
        <v>Martin Golasowski</v>
      </c>
      <c r="D20" s="258">
        <f>IT4I_F!D5</f>
        <v>0</v>
      </c>
      <c r="E20" s="238">
        <f>IT4I_F!E5</f>
        <v>468600</v>
      </c>
      <c r="F20" s="238">
        <f>IT4I_F!F5</f>
        <v>156000</v>
      </c>
      <c r="G20" s="238">
        <f>IT4I_F!G5</f>
        <v>156000</v>
      </c>
      <c r="H20" s="238">
        <f>IT4I_F!H5</f>
        <v>9</v>
      </c>
      <c r="I20" s="238">
        <f>IT4I_F!I5</f>
        <v>8</v>
      </c>
      <c r="J20" s="238">
        <f>IT4I_F!J5</f>
        <v>5</v>
      </c>
      <c r="K20" s="238">
        <f>IT4I_F!K5</f>
        <v>5.54</v>
      </c>
      <c r="L20" s="238">
        <f>IT4I_F!L5</f>
        <v>1</v>
      </c>
      <c r="M20" s="239" t="str">
        <f>IT4I_F!M5</f>
        <v>31.12.2018</v>
      </c>
      <c r="N20" s="463" t="s">
        <v>49</v>
      </c>
    </row>
    <row r="21" spans="1:14" s="220" customFormat="1" ht="67.5" x14ac:dyDescent="0.25">
      <c r="A21" s="246" t="str">
        <f>IT4I_F!A6</f>
        <v>SP2018/96</v>
      </c>
      <c r="B21" s="247" t="str">
        <f>IT4I_F!B6</f>
        <v>Elipsometrie a magnetooptické vlastnosti na Pr a Nd založených Perovskitů a kvadratický MO efekt na kubických (011) orientovaných filmech tranzitivních kovů na MgO substrátu</v>
      </c>
      <c r="C21" s="265" t="str">
        <f>IT4I_F!C6</f>
        <v>Radek Ješko</v>
      </c>
      <c r="D21" s="259">
        <f>IT4I_F!D6</f>
        <v>0</v>
      </c>
      <c r="E21" s="240">
        <f>IT4I_F!E6</f>
        <v>180000</v>
      </c>
      <c r="F21" s="240">
        <f>IT4I_F!F6</f>
        <v>60000</v>
      </c>
      <c r="G21" s="240">
        <f>IT4I_F!G6</f>
        <v>60000</v>
      </c>
      <c r="H21" s="240">
        <f>IT4I_F!H6</f>
        <v>4</v>
      </c>
      <c r="I21" s="240">
        <f>IT4I_F!I6</f>
        <v>3</v>
      </c>
      <c r="J21" s="240">
        <f>IT4I_F!J6</f>
        <v>3</v>
      </c>
      <c r="K21" s="240">
        <f>IT4I_F!K6</f>
        <v>2.5</v>
      </c>
      <c r="L21" s="240">
        <f>IT4I_F!L6</f>
        <v>1</v>
      </c>
      <c r="M21" s="241" t="str">
        <f>IT4I_F!M6</f>
        <v>31.12.2018</v>
      </c>
      <c r="N21" s="464"/>
    </row>
    <row r="22" spans="1:14" s="220" customFormat="1" ht="22.5" x14ac:dyDescent="0.25">
      <c r="A22" s="246" t="str">
        <f>IT4I_F!A7</f>
        <v>SP2018/180</v>
      </c>
      <c r="B22" s="247" t="str">
        <f>IT4I_F!B7</f>
        <v>Využití metod topologické optimalizace v inženýrské praxi</v>
      </c>
      <c r="C22" s="265" t="str">
        <f>IT4I_F!C7</f>
        <v>Pavel Maršálek</v>
      </c>
      <c r="D22" s="259">
        <f>IT4I_F!D7</f>
        <v>0</v>
      </c>
      <c r="E22" s="240">
        <f>IT4I_F!E7</f>
        <v>237778</v>
      </c>
      <c r="F22" s="240">
        <f>IT4I_F!F7</f>
        <v>114000</v>
      </c>
      <c r="G22" s="240">
        <f>IT4I_F!G7</f>
        <v>114000</v>
      </c>
      <c r="H22" s="240">
        <f>IT4I_F!H7</f>
        <v>10</v>
      </c>
      <c r="I22" s="240">
        <f>IT4I_F!I7</f>
        <v>9</v>
      </c>
      <c r="J22" s="240">
        <f>IT4I_F!J7</f>
        <v>8</v>
      </c>
      <c r="K22" s="240">
        <f>IT4I_F!K7</f>
        <v>3.5</v>
      </c>
      <c r="L22" s="240">
        <f>IT4I_F!L7</f>
        <v>1</v>
      </c>
      <c r="M22" s="241" t="str">
        <f>IT4I_F!M7</f>
        <v>31.12.2018</v>
      </c>
      <c r="N22" s="464"/>
    </row>
    <row r="23" spans="1:14" s="220" customFormat="1" ht="22.5" x14ac:dyDescent="0.25">
      <c r="A23" s="246" t="str">
        <f>IT4I_F!A8</f>
        <v>SP2018/173</v>
      </c>
      <c r="B23" s="247" t="str">
        <f>IT4I_F!B8</f>
        <v>Problematika dynamických systémů a jejich implementace na HPC</v>
      </c>
      <c r="C23" s="265" t="str">
        <f>IT4I_F!C8</f>
        <v>Tomáš Martinovič</v>
      </c>
      <c r="D23" s="259">
        <f>IT4I_F!D8</f>
        <v>0</v>
      </c>
      <c r="E23" s="240">
        <f>IT4I_F!E8</f>
        <v>497200</v>
      </c>
      <c r="F23" s="240">
        <f>IT4I_F!F8</f>
        <v>192000</v>
      </c>
      <c r="G23" s="240">
        <f>IT4I_F!G8</f>
        <v>192000</v>
      </c>
      <c r="H23" s="240">
        <f>IT4I_F!H8</f>
        <v>12</v>
      </c>
      <c r="I23" s="240">
        <f>IT4I_F!I8</f>
        <v>11</v>
      </c>
      <c r="J23" s="240">
        <f>IT4I_F!J8</f>
        <v>6</v>
      </c>
      <c r="K23" s="240">
        <f>IT4I_F!K8</f>
        <v>7.38</v>
      </c>
      <c r="L23" s="240">
        <f>IT4I_F!L8</f>
        <v>1</v>
      </c>
      <c r="M23" s="241" t="str">
        <f>IT4I_F!M8</f>
        <v>31.12.2018</v>
      </c>
      <c r="N23" s="464"/>
    </row>
    <row r="24" spans="1:14" s="220" customFormat="1" ht="22.5" x14ac:dyDescent="0.25">
      <c r="A24" s="246" t="str">
        <f>IT4I_F!A9</f>
        <v>SP2018/178</v>
      </c>
      <c r="B24" s="247" t="str">
        <f>IT4I_F!B9</f>
        <v>Internacionalizace doktorského vzdělávání v oblasti molekulové fyziky</v>
      </c>
      <c r="C24" s="265" t="str">
        <f>IT4I_F!C9</f>
        <v>Martin Mrovec</v>
      </c>
      <c r="D24" s="259">
        <f>IT4I_F!D9</f>
        <v>0</v>
      </c>
      <c r="E24" s="240">
        <f>IT4I_F!E9</f>
        <v>314000</v>
      </c>
      <c r="F24" s="240">
        <f>IT4I_F!F9</f>
        <v>105000</v>
      </c>
      <c r="G24" s="240">
        <f>IT4I_F!G9</f>
        <v>105000</v>
      </c>
      <c r="H24" s="240">
        <f>IT4I_F!H9</f>
        <v>5</v>
      </c>
      <c r="I24" s="240">
        <f>IT4I_F!I9</f>
        <v>3</v>
      </c>
      <c r="J24" s="240">
        <f>IT4I_F!J9</f>
        <v>2</v>
      </c>
      <c r="K24" s="240">
        <f>IT4I_F!K9</f>
        <v>2.71</v>
      </c>
      <c r="L24" s="240">
        <f>IT4I_F!L9</f>
        <v>2</v>
      </c>
      <c r="M24" s="241" t="str">
        <f>IT4I_F!M9</f>
        <v>31. 12. 2018</v>
      </c>
      <c r="N24" s="464"/>
    </row>
    <row r="25" spans="1:14" s="220" customFormat="1" ht="22.5" x14ac:dyDescent="0.25">
      <c r="A25" s="246" t="str">
        <f>IT4I_F!A10</f>
        <v>SP2018/166</v>
      </c>
      <c r="B25" s="247" t="str">
        <f>IT4I_F!B10</f>
        <v>Hydroxyapatitové nanokompozity: struktura a modelování</v>
      </c>
      <c r="C25" s="265" t="str">
        <f>IT4I_F!C10</f>
        <v>Lenka Pazourková</v>
      </c>
      <c r="D25" s="259">
        <f>IT4I_F!D10</f>
        <v>0</v>
      </c>
      <c r="E25" s="240">
        <f>IT4I_F!E10</f>
        <v>148978</v>
      </c>
      <c r="F25" s="240">
        <f>IT4I_F!F10</f>
        <v>14000</v>
      </c>
      <c r="G25" s="240">
        <f>IT4I_F!G10</f>
        <v>14000</v>
      </c>
      <c r="H25" s="240">
        <f>IT4I_F!H10</f>
        <v>3</v>
      </c>
      <c r="I25" s="240">
        <f>IT4I_F!I10</f>
        <v>2</v>
      </c>
      <c r="J25" s="240">
        <f>IT4I_F!J10</f>
        <v>2</v>
      </c>
      <c r="K25" s="240">
        <f>IT4I_F!K10</f>
        <v>0.5</v>
      </c>
      <c r="L25" s="240">
        <f>IT4I_F!L10</f>
        <v>1</v>
      </c>
      <c r="M25" s="241" t="str">
        <f>IT4I_F!M10</f>
        <v>31.12.2018</v>
      </c>
      <c r="N25" s="464"/>
    </row>
    <row r="26" spans="1:14" s="220" customFormat="1" ht="22.5" x14ac:dyDescent="0.25">
      <c r="A26" s="246" t="str">
        <f>IT4I_F!A11</f>
        <v>SP2018/159</v>
      </c>
      <c r="B26" s="247" t="str">
        <f>IT4I_F!B11</f>
        <v>Hardwarová akcelerace sestavovače matic a vývoj GUI knihovny ESPRESO</v>
      </c>
      <c r="C26" s="265" t="str">
        <f>IT4I_F!C11</f>
        <v>Radim Vavřík</v>
      </c>
      <c r="D26" s="259">
        <f>IT4I_F!D11</f>
        <v>0</v>
      </c>
      <c r="E26" s="240">
        <f>IT4I_F!E11</f>
        <v>220000</v>
      </c>
      <c r="F26" s="240">
        <f>IT4I_F!F11</f>
        <v>66000</v>
      </c>
      <c r="G26" s="240">
        <f>IT4I_F!G11</f>
        <v>66000</v>
      </c>
      <c r="H26" s="240">
        <f>IT4I_F!H11</f>
        <v>3</v>
      </c>
      <c r="I26" s="240">
        <f>IT4I_F!I11</f>
        <v>2</v>
      </c>
      <c r="J26" s="240">
        <f>IT4I_F!J11</f>
        <v>2</v>
      </c>
      <c r="K26" s="240">
        <f>IT4I_F!K11</f>
        <v>2</v>
      </c>
      <c r="L26" s="240">
        <f>IT4I_F!L11</f>
        <v>1</v>
      </c>
      <c r="M26" s="241" t="str">
        <f>IT4I_F!M11</f>
        <v>31.12.2018</v>
      </c>
      <c r="N26" s="464"/>
    </row>
    <row r="27" spans="1:14" s="220" customFormat="1" ht="33.75" x14ac:dyDescent="0.25">
      <c r="A27" s="246" t="str">
        <f>IT4I_F!A12</f>
        <v>SP2018/124</v>
      </c>
      <c r="B27" s="247" t="str">
        <f>IT4I_F!B12</f>
        <v>Vývoj nástrojů pro optimalizaci spotřeby elektrické energie HPC aplikací</v>
      </c>
      <c r="C27" s="265" t="str">
        <f>IT4I_F!C12</f>
        <v>Ondřej Vysocký</v>
      </c>
      <c r="D27" s="259">
        <f>IT4I_F!D12</f>
        <v>0</v>
      </c>
      <c r="E27" s="240">
        <f>IT4I_F!E12</f>
        <v>264000</v>
      </c>
      <c r="F27" s="240">
        <f>IT4I_F!F12</f>
        <v>92000</v>
      </c>
      <c r="G27" s="240">
        <f>IT4I_F!G12</f>
        <v>92000</v>
      </c>
      <c r="H27" s="240">
        <f>IT4I_F!H12</f>
        <v>5</v>
      </c>
      <c r="I27" s="240">
        <f>IT4I_F!I12</f>
        <v>4</v>
      </c>
      <c r="J27" s="240">
        <f>IT4I_F!J12</f>
        <v>3</v>
      </c>
      <c r="K27" s="240">
        <f>IT4I_F!K12</f>
        <v>2.5</v>
      </c>
      <c r="L27" s="240">
        <f>IT4I_F!L12</f>
        <v>1</v>
      </c>
      <c r="M27" s="241" t="str">
        <f>IT4I_F!M12</f>
        <v>31.12.2018</v>
      </c>
      <c r="N27" s="464"/>
    </row>
    <row r="28" spans="1:14" s="220" customFormat="1" ht="22.5" x14ac:dyDescent="0.25">
      <c r="A28" s="246" t="str">
        <f>IT4I_F!A13</f>
        <v>SP2018/161</v>
      </c>
      <c r="B28" s="247" t="str">
        <f>IT4I_F!B13</f>
        <v>Řešení úloh s nejistotami pomocí metody hraničních prvků</v>
      </c>
      <c r="C28" s="265" t="str">
        <f>IT4I_F!C13</f>
        <v xml:space="preserve"> Michal Béreš</v>
      </c>
      <c r="D28" s="259">
        <f>IT4I_F!D13</f>
        <v>0</v>
      </c>
      <c r="E28" s="240">
        <f>IT4I_F!E13</f>
        <v>219444</v>
      </c>
      <c r="F28" s="240">
        <f>IT4I_F!F13</f>
        <v>37500</v>
      </c>
      <c r="G28" s="240">
        <f>IT4I_F!G13</f>
        <v>37500</v>
      </c>
      <c r="H28" s="240">
        <f>IT4I_F!H13</f>
        <v>5</v>
      </c>
      <c r="I28" s="240">
        <f>IT4I_F!I13</f>
        <v>4</v>
      </c>
      <c r="J28" s="240">
        <f>IT4I_F!J13</f>
        <v>3</v>
      </c>
      <c r="K28" s="240">
        <f>IT4I_F!K13</f>
        <v>1.92</v>
      </c>
      <c r="L28" s="240">
        <f>IT4I_F!L13</f>
        <v>1</v>
      </c>
      <c r="M28" s="241" t="str">
        <f>IT4I_F!M13</f>
        <v>31.12.2018</v>
      </c>
      <c r="N28" s="464"/>
    </row>
    <row r="29" spans="1:14" s="220" customFormat="1" ht="23.25" thickBot="1" x14ac:dyDescent="0.3">
      <c r="A29" s="382" t="str">
        <f>IT4I_F!A14</f>
        <v>SP2018/83</v>
      </c>
      <c r="B29" s="383" t="str">
        <f>IT4I_F!B14</f>
        <v>Modelování difrakčních a plasmonických nanostruktur</v>
      </c>
      <c r="C29" s="384" t="str">
        <f>IT4I_F!C14</f>
        <v>Tomáš Kohut</v>
      </c>
      <c r="D29" s="276">
        <f>IT4I_F!D14</f>
        <v>0</v>
      </c>
      <c r="E29" s="242">
        <f>IT4I_F!E14</f>
        <v>350000</v>
      </c>
      <c r="F29" s="242">
        <f>IT4I_F!F14</f>
        <v>80000</v>
      </c>
      <c r="G29" s="242">
        <f>IT4I_F!G14</f>
        <v>80000</v>
      </c>
      <c r="H29" s="242">
        <f>IT4I_F!H14</f>
        <v>5</v>
      </c>
      <c r="I29" s="242">
        <f>IT4I_F!I14</f>
        <v>3</v>
      </c>
      <c r="J29" s="242">
        <f>IT4I_F!J14</f>
        <v>3</v>
      </c>
      <c r="K29" s="242">
        <f>IT4I_F!K14</f>
        <v>2.33</v>
      </c>
      <c r="L29" s="242">
        <f>IT4I_F!L14</f>
        <v>2</v>
      </c>
      <c r="M29" s="243" t="str">
        <f>IT4I_F!M14</f>
        <v>31.12.2018</v>
      </c>
      <c r="N29" s="465"/>
    </row>
    <row r="30" spans="1:14" s="220" customFormat="1" ht="22.5" x14ac:dyDescent="0.25">
      <c r="A30" s="244" t="str">
        <f>CENET_F!A5</f>
        <v>SP 2018/58</v>
      </c>
      <c r="B30" s="245" t="str">
        <f>CENET_F!B5</f>
        <v>Výzkum v oblasti technologií a komponent pro smart grids</v>
      </c>
      <c r="C30" s="264" t="str">
        <f>CENET_F!C5</f>
        <v>prof.Ing. Stanislav Mišák, Ph.D.</v>
      </c>
      <c r="D30" s="258">
        <f>CENET_F!D5</f>
        <v>0</v>
      </c>
      <c r="E30" s="238">
        <f>CENET_F!E5</f>
        <v>343000</v>
      </c>
      <c r="F30" s="238">
        <f>CENET_F!F5</f>
        <v>50000</v>
      </c>
      <c r="G30" s="238">
        <f>CENET_F!G5</f>
        <v>50000</v>
      </c>
      <c r="H30" s="238">
        <f>CENET_F!H5</f>
        <v>11</v>
      </c>
      <c r="I30" s="238">
        <f>CENET_F!I5</f>
        <v>6</v>
      </c>
      <c r="J30" s="238">
        <f>CENET_F!J5</f>
        <v>4</v>
      </c>
      <c r="K30" s="238">
        <f>CENET_F!K5</f>
        <v>3</v>
      </c>
      <c r="L30" s="238">
        <f>CENET_F!L5</f>
        <v>3.17</v>
      </c>
      <c r="M30" s="239" t="str">
        <f>CENET_F!M5</f>
        <v>31.12.2018</v>
      </c>
      <c r="N30" s="463" t="s">
        <v>73</v>
      </c>
    </row>
    <row r="31" spans="1:14" s="220" customFormat="1" ht="22.5" x14ac:dyDescent="0.25">
      <c r="A31" s="246" t="str">
        <f>CENET_F!A6</f>
        <v>SP 2018/54</v>
      </c>
      <c r="B31" s="247" t="str">
        <f>CENET_F!B6</f>
        <v>Měřící stand pro testování vodokružné vývěvy.</v>
      </c>
      <c r="C31" s="265" t="str">
        <f>CENET_F!C6</f>
        <v>Ing. Jaroslav Frantík, Ph.D.</v>
      </c>
      <c r="D31" s="259">
        <f>CENET_F!D6</f>
        <v>0</v>
      </c>
      <c r="E31" s="240">
        <f>CENET_F!E6</f>
        <v>140000</v>
      </c>
      <c r="F31" s="240">
        <f>CENET_F!F6</f>
        <v>60000</v>
      </c>
      <c r="G31" s="240">
        <f>CENET_F!G6</f>
        <v>60000</v>
      </c>
      <c r="H31" s="240">
        <f>CENET_F!H6</f>
        <v>11</v>
      </c>
      <c r="I31" s="240">
        <f>CENET_F!I6</f>
        <v>6</v>
      </c>
      <c r="J31" s="240">
        <f>CENET_F!J6</f>
        <v>2</v>
      </c>
      <c r="K31" s="240">
        <f>CENET_F!K6</f>
        <v>1</v>
      </c>
      <c r="L31" s="240">
        <f>CENET_F!L6</f>
        <v>0.33</v>
      </c>
      <c r="M31" s="241" t="str">
        <f>CENET_F!M6</f>
        <v>31.12.2018</v>
      </c>
      <c r="N31" s="464"/>
    </row>
    <row r="32" spans="1:14" s="42" customFormat="1" ht="33.75" x14ac:dyDescent="0.25">
      <c r="A32" s="246" t="str">
        <f>CENET_F!A7</f>
        <v>SP2018/47</v>
      </c>
      <c r="B32" s="247" t="str">
        <f>CENET_F!B7</f>
        <v>Kalibrační a experimentální zařízení pro výzkum a validaci simulačních modelů.</v>
      </c>
      <c r="C32" s="265" t="str">
        <f>CENET_F!C7</f>
        <v>Ing. Jiří Rozbroj, Ph.D.</v>
      </c>
      <c r="D32" s="259">
        <f>CENET_F!D7</f>
        <v>0</v>
      </c>
      <c r="E32" s="240">
        <f>CENET_F!E7</f>
        <v>192000</v>
      </c>
      <c r="F32" s="240">
        <f>CENET_F!F7</f>
        <v>50000</v>
      </c>
      <c r="G32" s="240">
        <f>CENET_F!G7</f>
        <v>50000</v>
      </c>
      <c r="H32" s="240">
        <f>CENET_F!H7</f>
        <v>12</v>
      </c>
      <c r="I32" s="240">
        <f>CENET_F!I7</f>
        <v>7</v>
      </c>
      <c r="J32" s="240">
        <f>CENET_F!J7</f>
        <v>4</v>
      </c>
      <c r="K32" s="240">
        <f>CENET_F!K7</f>
        <v>6</v>
      </c>
      <c r="L32" s="240">
        <f>CENET_F!L7</f>
        <v>5</v>
      </c>
      <c r="M32" s="241" t="str">
        <f>CENET_F!M7</f>
        <v>31.12.2018</v>
      </c>
      <c r="N32" s="464"/>
    </row>
    <row r="33" spans="1:15" ht="33.75" x14ac:dyDescent="0.25">
      <c r="A33" s="246" t="str">
        <f>CENET_F!A8</f>
        <v>SP2018/52</v>
      </c>
      <c r="B33" s="247" t="str">
        <f>CENET_F!B8</f>
        <v>Zvyšování efektivnosti a snižování emisí energetických zařízení dle nových požadavků BAT</v>
      </c>
      <c r="C33" s="265" t="str">
        <f>CENET_F!C8</f>
        <v>Ing. Michal Stáňa, Ph.D.</v>
      </c>
      <c r="D33" s="259">
        <f>CENET_F!D8</f>
        <v>0</v>
      </c>
      <c r="E33" s="240">
        <f>CENET_F!E8</f>
        <v>200000</v>
      </c>
      <c r="F33" s="240">
        <f>CENET_F!F8</f>
        <v>160000</v>
      </c>
      <c r="G33" s="240">
        <f>CENET_F!G8</f>
        <v>160000</v>
      </c>
      <c r="H33" s="240">
        <f>CENET_F!H8</f>
        <v>6</v>
      </c>
      <c r="I33" s="240">
        <f>CENET_F!I8</f>
        <v>5</v>
      </c>
      <c r="J33" s="240">
        <f>CENET_F!J8</f>
        <v>5</v>
      </c>
      <c r="K33" s="240">
        <f>CENET_F!K8</f>
        <v>4</v>
      </c>
      <c r="L33" s="240">
        <f>CENET_F!L8</f>
        <v>1</v>
      </c>
      <c r="M33" s="241" t="str">
        <f>CENET_F!M8</f>
        <v>31.12.2018</v>
      </c>
      <c r="N33" s="464"/>
    </row>
    <row r="34" spans="1:15" ht="23.25" thickBot="1" x14ac:dyDescent="0.3">
      <c r="A34" s="382" t="str">
        <f>CENET_F!A9</f>
        <v>SP2018/46</v>
      </c>
      <c r="B34" s="383" t="str">
        <f>CENET_F!B9</f>
        <v>Výzkum variability EC/OC v ovzduší během inverzního charakteru počasí.</v>
      </c>
      <c r="C34" s="384" t="str">
        <f>CENET_F!C9</f>
        <v>Ing. Marek Kucbel, Ph.D.</v>
      </c>
      <c r="D34" s="276">
        <f>CENET_F!D9</f>
        <v>0</v>
      </c>
      <c r="E34" s="242">
        <f>CENET_F!E9</f>
        <v>250000</v>
      </c>
      <c r="F34" s="242">
        <f>CENET_F!F9</f>
        <v>70000</v>
      </c>
      <c r="G34" s="242">
        <f>CENET_F!G9</f>
        <v>70000</v>
      </c>
      <c r="H34" s="242">
        <f>CENET_F!H9</f>
        <v>9</v>
      </c>
      <c r="I34" s="242">
        <f>CENET_F!I9</f>
        <v>8</v>
      </c>
      <c r="J34" s="242">
        <f>CENET_F!J9</f>
        <v>7</v>
      </c>
      <c r="K34" s="242">
        <f>CENET_F!K9</f>
        <v>5.67</v>
      </c>
      <c r="L34" s="242">
        <f>CENET_F!L9</f>
        <v>1</v>
      </c>
      <c r="M34" s="243" t="str">
        <f>CENET_F!M9</f>
        <v>31.12.2018</v>
      </c>
      <c r="N34" s="465"/>
    </row>
    <row r="35" spans="1:15" ht="45" x14ac:dyDescent="0.25">
      <c r="A35" s="244" t="str">
        <f>VEC_F!A5</f>
        <v>SP2018/102</v>
      </c>
      <c r="B35" s="245" t="str">
        <f>VEC_F!B5</f>
        <v>Identifikace spalování nevhodných paliv při vytápění domácností, použitelnost katalyzátorů pro zmenšení emisí znečišťujících látek</v>
      </c>
      <c r="C35" s="264" t="str">
        <f>VEC_F!C5</f>
        <v>Ing. Jiří Horák Ph.D.</v>
      </c>
      <c r="D35" s="258">
        <f>VEC_F!D5</f>
        <v>0</v>
      </c>
      <c r="E35" s="238">
        <f>VEC_F!E5</f>
        <v>630000</v>
      </c>
      <c r="F35" s="238">
        <f>VEC_F!F5</f>
        <v>115000</v>
      </c>
      <c r="G35" s="238">
        <f>VEC_F!G5</f>
        <v>115000</v>
      </c>
      <c r="H35" s="238">
        <f>VEC_F!H5</f>
        <v>11</v>
      </c>
      <c r="I35" s="238">
        <f>VEC_F!I5</f>
        <v>6</v>
      </c>
      <c r="J35" s="238">
        <f>VEC_F!J5</f>
        <v>6</v>
      </c>
      <c r="K35" s="238">
        <f>VEC_F!K5</f>
        <v>4.5</v>
      </c>
      <c r="L35" s="238">
        <f>VEC_F!L5</f>
        <v>5</v>
      </c>
      <c r="M35" s="239" t="str">
        <f>VEC_F!M5</f>
        <v>31.12.2018</v>
      </c>
      <c r="N35" s="463" t="s">
        <v>50</v>
      </c>
    </row>
    <row r="36" spans="1:15" ht="22.5" x14ac:dyDescent="0.25">
      <c r="A36" s="246" t="str">
        <f>VEC_F!A6</f>
        <v>SP2018/171</v>
      </c>
      <c r="B36" s="247" t="str">
        <f>VEC_F!B6</f>
        <v>Využití energie pomocí technologií ORC a náporové turbíny</v>
      </c>
      <c r="C36" s="265" t="str">
        <f>VEC_F!C6</f>
        <v>Ing. Jan Koloničný Ph.D.</v>
      </c>
      <c r="D36" s="259">
        <f>VEC_F!D6</f>
        <v>0</v>
      </c>
      <c r="E36" s="240">
        <f>VEC_F!E6</f>
        <v>650000</v>
      </c>
      <c r="F36" s="240">
        <f>VEC_F!F6</f>
        <v>108000</v>
      </c>
      <c r="G36" s="240">
        <f>VEC_F!G6</f>
        <v>108000</v>
      </c>
      <c r="H36" s="240">
        <f>VEC_F!H6</f>
        <v>7</v>
      </c>
      <c r="I36" s="240">
        <f>VEC_F!I6</f>
        <v>4</v>
      </c>
      <c r="J36" s="240">
        <f>VEC_F!J6</f>
        <v>4</v>
      </c>
      <c r="K36" s="240">
        <f>VEC_F!K6</f>
        <v>3.33</v>
      </c>
      <c r="L36" s="240">
        <f>VEC_F!L6</f>
        <v>3</v>
      </c>
      <c r="M36" s="241" t="str">
        <f>VEC_F!M6</f>
        <v>31.12.2019</v>
      </c>
      <c r="N36" s="464"/>
    </row>
    <row r="37" spans="1:15" ht="57" thickBot="1" x14ac:dyDescent="0.3">
      <c r="A37" s="382" t="str">
        <f>VEC_F!A7</f>
        <v>SP2018/174</v>
      </c>
      <c r="B37" s="383" t="str">
        <f>VEC_F!B7</f>
        <v>Čistění plynu vyrobeného zplyňováním pomocí různých materiálů, metoda kontinuální analýzy obsahu čpavku v popelovinách</v>
      </c>
      <c r="C37" s="384" t="str">
        <f>VEC_F!C7</f>
        <v>Ing. Karel Borovec Ph.D.</v>
      </c>
      <c r="D37" s="276">
        <f>VEC_F!D7</f>
        <v>0</v>
      </c>
      <c r="E37" s="242">
        <f>VEC_F!E7</f>
        <v>370000</v>
      </c>
      <c r="F37" s="242">
        <f>VEC_F!F7</f>
        <v>50000</v>
      </c>
      <c r="G37" s="242">
        <f>VEC_F!G7</f>
        <v>50000</v>
      </c>
      <c r="H37" s="242">
        <f>VEC_F!H7</f>
        <v>4</v>
      </c>
      <c r="I37" s="242">
        <f>VEC_F!I7</f>
        <v>2</v>
      </c>
      <c r="J37" s="242">
        <f>VEC_F!J7</f>
        <v>2</v>
      </c>
      <c r="K37" s="242">
        <f>VEC_F!K7</f>
        <v>1.5</v>
      </c>
      <c r="L37" s="242">
        <f>VEC_F!L7</f>
        <v>2</v>
      </c>
      <c r="M37" s="243" t="str">
        <f>VEC_F!M7</f>
        <v>31.12.2020</v>
      </c>
      <c r="N37" s="465"/>
    </row>
    <row r="38" spans="1:15" ht="33.75" x14ac:dyDescent="0.25">
      <c r="A38" s="244" t="str">
        <f>CPIT_F!A5</f>
        <v>SP2018/87</v>
      </c>
      <c r="B38" s="245" t="str">
        <f>CPIT_F!B5</f>
        <v>Hodnocení mezních provozních podmínek při časově proměnlivém namáhání s různou asymetrií cyklu</v>
      </c>
      <c r="C38" s="264" t="str">
        <f>CPIT_F!C5</f>
        <v>Ing. Adéla Podepřelová</v>
      </c>
      <c r="D38" s="258">
        <f>CPIT_F!D5</f>
        <v>0</v>
      </c>
      <c r="E38" s="238">
        <f>CPIT_F!E5</f>
        <v>134000</v>
      </c>
      <c r="F38" s="238">
        <f>CPIT_F!F5</f>
        <v>74800</v>
      </c>
      <c r="G38" s="238">
        <f>CPIT_F!G5</f>
        <v>74800</v>
      </c>
      <c r="H38" s="238">
        <v>2</v>
      </c>
      <c r="I38" s="238">
        <f>CPIT_F!I5</f>
        <v>1</v>
      </c>
      <c r="J38" s="238">
        <f>CPIT_F!J5</f>
        <v>1</v>
      </c>
      <c r="K38" s="238">
        <f>CPIT_F!K5</f>
        <v>1</v>
      </c>
      <c r="L38" s="238">
        <v>1</v>
      </c>
      <c r="M38" s="239" t="str">
        <f>CPIT_F!M5</f>
        <v>31.12.2018</v>
      </c>
      <c r="N38" s="463" t="s">
        <v>51</v>
      </c>
    </row>
    <row r="39" spans="1:15" ht="22.5" x14ac:dyDescent="0.25">
      <c r="A39" s="246" t="str">
        <f>CPIT_F!A6</f>
        <v>SP2018/89</v>
      </c>
      <c r="B39" s="247" t="str">
        <f>CPIT_F!B6</f>
        <v>Hodnocení biomechaniky zátěže po včasné osteosyntéze patní kosti</v>
      </c>
      <c r="C39" s="265" t="str">
        <f>CPIT_F!C6</f>
        <v>Ing. Jiří Kohut</v>
      </c>
      <c r="D39" s="259">
        <f>CPIT_F!D6</f>
        <v>0</v>
      </c>
      <c r="E39" s="240">
        <f>CPIT_F!E6</f>
        <v>133000</v>
      </c>
      <c r="F39" s="240">
        <f>CPIT_F!F6</f>
        <v>74800</v>
      </c>
      <c r="G39" s="240">
        <f>CPIT_F!G6</f>
        <v>74800</v>
      </c>
      <c r="H39" s="240">
        <v>2</v>
      </c>
      <c r="I39" s="240">
        <f>CPIT_F!I6</f>
        <v>1</v>
      </c>
      <c r="J39" s="240">
        <f>CPIT_F!J6</f>
        <v>1</v>
      </c>
      <c r="K39" s="240">
        <f>CPIT_F!K6</f>
        <v>1</v>
      </c>
      <c r="L39" s="240">
        <v>1</v>
      </c>
      <c r="M39" s="241" t="str">
        <f>CPIT_F!M6</f>
        <v>31.12.2018</v>
      </c>
      <c r="N39" s="464"/>
    </row>
    <row r="40" spans="1:15" ht="34.5" thickBot="1" x14ac:dyDescent="0.3">
      <c r="A40" s="382" t="str">
        <f>CPIT_F!A7</f>
        <v>SP2018/90</v>
      </c>
      <c r="B40" s="383" t="str">
        <f>CPIT_F!B7</f>
        <v>Charakteristika lomové houževnatosti a mechanických vlastností tenkých povlaků</v>
      </c>
      <c r="C40" s="384" t="str">
        <f>CPIT_F!C7</f>
        <v>Ing. Radek Tomášek</v>
      </c>
      <c r="D40" s="276">
        <f>CPIT_F!D7</f>
        <v>0</v>
      </c>
      <c r="E40" s="242">
        <f>CPIT_F!E7</f>
        <v>133000</v>
      </c>
      <c r="F40" s="242">
        <f>CPIT_F!F7</f>
        <v>74800</v>
      </c>
      <c r="G40" s="242">
        <f>CPIT_F!G7</f>
        <v>74800</v>
      </c>
      <c r="H40" s="242">
        <v>2</v>
      </c>
      <c r="I40" s="242">
        <f>CPIT_F!I7</f>
        <v>1</v>
      </c>
      <c r="J40" s="242">
        <f>CPIT_F!J7</f>
        <v>1</v>
      </c>
      <c r="K40" s="242">
        <f>CPIT_F!K7</f>
        <v>1</v>
      </c>
      <c r="L40" s="242">
        <v>1</v>
      </c>
      <c r="M40" s="243" t="str">
        <f>CPIT_F!M7</f>
        <v>31.12.2018</v>
      </c>
      <c r="N40" s="465"/>
      <c r="O40" s="7"/>
    </row>
    <row r="41" spans="1:15" ht="15.75" thickBot="1" x14ac:dyDescent="0.3">
      <c r="A41" s="116" t="s">
        <v>11</v>
      </c>
      <c r="B41" s="115"/>
      <c r="C41" s="113"/>
      <c r="D41" s="253">
        <f t="shared" ref="D41:L41" si="0">SUM(D5:D40)</f>
        <v>0</v>
      </c>
      <c r="E41" s="254">
        <f t="shared" si="0"/>
        <v>9600000</v>
      </c>
      <c r="F41" s="255">
        <f t="shared" si="0"/>
        <v>2500900</v>
      </c>
      <c r="G41" s="255">
        <f t="shared" si="0"/>
        <v>2500900</v>
      </c>
      <c r="H41" s="256">
        <f t="shared" si="0"/>
        <v>243</v>
      </c>
      <c r="I41" s="256">
        <f t="shared" si="0"/>
        <v>183</v>
      </c>
      <c r="J41" s="256">
        <f t="shared" si="0"/>
        <v>132</v>
      </c>
      <c r="K41" s="256">
        <f t="shared" si="0"/>
        <v>117.93999999999998</v>
      </c>
      <c r="L41" s="256">
        <f t="shared" si="0"/>
        <v>55.07</v>
      </c>
      <c r="M41" s="257"/>
    </row>
    <row r="43" spans="1:15" x14ac:dyDescent="0.25">
      <c r="H43" s="373"/>
      <c r="I43" s="373"/>
      <c r="J43" s="373"/>
      <c r="K43" s="373"/>
    </row>
    <row r="44" spans="1:15" ht="15.75" thickBot="1" x14ac:dyDescent="0.3">
      <c r="C44" s="308"/>
      <c r="E44" s="364"/>
      <c r="F44"/>
      <c r="G44"/>
      <c r="H44" s="374"/>
      <c r="I44" s="375"/>
      <c r="J44" s="376"/>
      <c r="K44" s="373"/>
    </row>
    <row r="45" spans="1:15" x14ac:dyDescent="0.25">
      <c r="B45" s="461" t="s">
        <v>68</v>
      </c>
      <c r="C45" s="462"/>
      <c r="D45" s="368" t="s">
        <v>69</v>
      </c>
      <c r="E45" s="365"/>
      <c r="F45"/>
      <c r="G45"/>
      <c r="H45" s="374"/>
      <c r="I45" s="375"/>
      <c r="J45" s="376"/>
      <c r="K45" s="373"/>
    </row>
    <row r="46" spans="1:15" x14ac:dyDescent="0.25">
      <c r="B46" s="366" t="s">
        <v>47</v>
      </c>
      <c r="C46" s="371">
        <v>2725000</v>
      </c>
      <c r="D46" s="372">
        <f>SUM(E5:E18)</f>
        <v>2725000</v>
      </c>
      <c r="E46" s="365"/>
      <c r="F46"/>
      <c r="G46"/>
      <c r="H46" s="374"/>
      <c r="I46" s="375"/>
      <c r="J46" s="376"/>
      <c r="K46" s="373"/>
    </row>
    <row r="47" spans="1:15" x14ac:dyDescent="0.25">
      <c r="B47" s="366" t="s">
        <v>48</v>
      </c>
      <c r="C47" s="371">
        <v>800000</v>
      </c>
      <c r="D47" s="372">
        <f>E19</f>
        <v>800000</v>
      </c>
      <c r="E47" s="365"/>
      <c r="F47"/>
      <c r="G47"/>
      <c r="H47" s="374"/>
      <c r="I47" s="375"/>
      <c r="J47" s="376"/>
      <c r="K47" s="373"/>
    </row>
    <row r="48" spans="1:15" x14ac:dyDescent="0.25">
      <c r="B48" s="367" t="s">
        <v>49</v>
      </c>
      <c r="C48" s="371">
        <v>2900000</v>
      </c>
      <c r="D48" s="372">
        <f>SUM(E20:E29)</f>
        <v>2900000</v>
      </c>
      <c r="E48" s="365"/>
      <c r="F48"/>
      <c r="G48"/>
      <c r="H48" s="374"/>
      <c r="I48" s="375"/>
      <c r="J48" s="376"/>
      <c r="K48" s="373"/>
    </row>
    <row r="49" spans="2:11" x14ac:dyDescent="0.25">
      <c r="B49" s="366" t="s">
        <v>73</v>
      </c>
      <c r="C49" s="371">
        <v>1125000</v>
      </c>
      <c r="D49" s="372">
        <f>SUM(E30:E34)</f>
        <v>1125000</v>
      </c>
      <c r="E49" s="365"/>
      <c r="F49"/>
      <c r="G49"/>
      <c r="H49" s="374"/>
      <c r="I49" s="375"/>
      <c r="J49" s="376"/>
      <c r="K49" s="373"/>
    </row>
    <row r="50" spans="2:11" x14ac:dyDescent="0.25">
      <c r="B50" s="366" t="s">
        <v>50</v>
      </c>
      <c r="C50" s="371">
        <v>1650000</v>
      </c>
      <c r="D50" s="372">
        <f>SUM(E35:E37)</f>
        <v>1650000</v>
      </c>
      <c r="E50" s="365"/>
      <c r="F50"/>
      <c r="G50"/>
      <c r="H50" s="374"/>
      <c r="I50" s="377"/>
      <c r="J50" s="378"/>
      <c r="K50" s="373"/>
    </row>
    <row r="51" spans="2:11" ht="15.75" thickBot="1" x14ac:dyDescent="0.3">
      <c r="B51" s="396" t="s">
        <v>51</v>
      </c>
      <c r="C51" s="395">
        <v>400000</v>
      </c>
      <c r="D51" s="372">
        <f>SUM(E38:E40)</f>
        <v>400000</v>
      </c>
      <c r="F51"/>
      <c r="G51"/>
      <c r="H51" s="374"/>
      <c r="I51" s="373"/>
      <c r="J51" s="373"/>
      <c r="K51" s="373"/>
    </row>
    <row r="52" spans="2:11" ht="15.75" thickBot="1" x14ac:dyDescent="0.3">
      <c r="B52" s="369" t="s">
        <v>53</v>
      </c>
      <c r="C52" s="400">
        <f>SUM(C46:C51)</f>
        <v>9600000</v>
      </c>
      <c r="D52" s="370">
        <f>SUM(D46:D51)</f>
        <v>9600000</v>
      </c>
      <c r="F52"/>
      <c r="G52"/>
      <c r="H52" s="374"/>
      <c r="I52" s="373"/>
      <c r="J52" s="373"/>
      <c r="K52" s="373"/>
    </row>
    <row r="53" spans="2:11" ht="15.75" x14ac:dyDescent="0.25">
      <c r="C53" s="309"/>
      <c r="F53"/>
      <c r="G53"/>
      <c r="H53"/>
    </row>
    <row r="54" spans="2:11" ht="15.75" x14ac:dyDescent="0.25">
      <c r="B54" s="236"/>
      <c r="C54" s="309"/>
      <c r="F54"/>
      <c r="G54"/>
      <c r="H54"/>
    </row>
  </sheetData>
  <mergeCells count="8">
    <mergeCell ref="B45:C45"/>
    <mergeCell ref="N38:N40"/>
    <mergeCell ref="O10:P11"/>
    <mergeCell ref="N5:N18"/>
    <mergeCell ref="N20:N29"/>
    <mergeCell ref="N30:N34"/>
    <mergeCell ref="N35:N37"/>
    <mergeCell ref="O12:P12"/>
  </mergeCells>
  <conditionalFormatting sqref="D52">
    <cfRule type="cellIs" dxfId="8" priority="17" operator="greaterThan">
      <formula>$C$52</formula>
    </cfRule>
    <cfRule type="cellIs" dxfId="7" priority="18" operator="lessThan">
      <formula>$C$52</formula>
    </cfRule>
    <cfRule type="cellIs" dxfId="6" priority="19" operator="equal">
      <formula>$C$52</formula>
    </cfRule>
  </conditionalFormatting>
  <conditionalFormatting sqref="D46:D51">
    <cfRule type="cellIs" dxfId="5" priority="6" operator="equal">
      <formula>$C$46</formula>
    </cfRule>
  </conditionalFormatting>
  <conditionalFormatting sqref="D47">
    <cfRule type="cellIs" dxfId="4" priority="5" operator="equal">
      <formula>$C$47</formula>
    </cfRule>
  </conditionalFormatting>
  <conditionalFormatting sqref="D48">
    <cfRule type="cellIs" dxfId="3" priority="4" operator="equal">
      <formula>$C$48</formula>
    </cfRule>
  </conditionalFormatting>
  <conditionalFormatting sqref="D49">
    <cfRule type="cellIs" dxfId="2" priority="3" operator="equal">
      <formula>$C$49</formula>
    </cfRule>
  </conditionalFormatting>
  <conditionalFormatting sqref="D50">
    <cfRule type="cellIs" dxfId="1" priority="2" operator="equal">
      <formula>$C$50</formula>
    </cfRule>
  </conditionalFormatting>
  <conditionalFormatting sqref="D51">
    <cfRule type="cellIs" dxfId="0" priority="1" operator="equal">
      <formula>$C$51</formula>
    </cfRule>
  </conditionalFormatting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"/>
  <sheetViews>
    <sheetView zoomScale="110" zoomScaleNormal="110" workbookViewId="0">
      <selection activeCell="D7" sqref="D7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46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7" customHeight="1" x14ac:dyDescent="0.25">
      <c r="A5" s="53" t="s">
        <v>151</v>
      </c>
      <c r="B5" s="54" t="s">
        <v>167</v>
      </c>
      <c r="C5" s="55" t="s">
        <v>152</v>
      </c>
      <c r="D5" s="102">
        <v>0</v>
      </c>
      <c r="E5" s="103">
        <v>343000</v>
      </c>
      <c r="F5" s="103">
        <v>50000</v>
      </c>
      <c r="G5" s="103">
        <v>50000</v>
      </c>
      <c r="H5" s="104">
        <v>11</v>
      </c>
      <c r="I5" s="104">
        <v>6</v>
      </c>
      <c r="J5" s="104">
        <v>4</v>
      </c>
      <c r="K5" s="235">
        <v>3</v>
      </c>
      <c r="L5" s="104">
        <v>3.17</v>
      </c>
      <c r="M5" s="229" t="s">
        <v>56</v>
      </c>
    </row>
    <row r="6" spans="1:18" s="42" customFormat="1" ht="22.5" x14ac:dyDescent="0.25">
      <c r="A6" s="12" t="s">
        <v>153</v>
      </c>
      <c r="B6" s="13" t="s">
        <v>154</v>
      </c>
      <c r="C6" s="56" t="s">
        <v>155</v>
      </c>
      <c r="D6" s="105">
        <v>0</v>
      </c>
      <c r="E6" s="106">
        <v>140000</v>
      </c>
      <c r="F6" s="106">
        <v>60000</v>
      </c>
      <c r="G6" s="106">
        <v>60000</v>
      </c>
      <c r="H6" s="107">
        <v>11</v>
      </c>
      <c r="I6" s="107">
        <v>6</v>
      </c>
      <c r="J6" s="107">
        <v>2</v>
      </c>
      <c r="K6" s="108">
        <v>1</v>
      </c>
      <c r="L6" s="108">
        <v>0.33</v>
      </c>
      <c r="M6" s="230" t="s">
        <v>56</v>
      </c>
    </row>
    <row r="7" spans="1:18" ht="33.75" x14ac:dyDescent="0.25">
      <c r="A7" s="12" t="s">
        <v>156</v>
      </c>
      <c r="B7" s="13" t="s">
        <v>157</v>
      </c>
      <c r="C7" s="56" t="s">
        <v>158</v>
      </c>
      <c r="D7" s="105">
        <v>0</v>
      </c>
      <c r="E7" s="106">
        <v>192000</v>
      </c>
      <c r="F7" s="106">
        <v>50000</v>
      </c>
      <c r="G7" s="106">
        <v>50000</v>
      </c>
      <c r="H7" s="107">
        <v>12</v>
      </c>
      <c r="I7" s="107">
        <v>7</v>
      </c>
      <c r="J7" s="107">
        <v>4</v>
      </c>
      <c r="K7" s="108">
        <v>6</v>
      </c>
      <c r="L7" s="108">
        <v>5</v>
      </c>
      <c r="M7" s="229" t="s">
        <v>56</v>
      </c>
      <c r="O7" s="466" t="s">
        <v>45</v>
      </c>
      <c r="P7" s="466"/>
    </row>
    <row r="8" spans="1:18" ht="33.75" x14ac:dyDescent="0.25">
      <c r="A8" s="12" t="s">
        <v>159</v>
      </c>
      <c r="B8" s="13" t="s">
        <v>160</v>
      </c>
      <c r="C8" s="56" t="s">
        <v>168</v>
      </c>
      <c r="D8" s="105">
        <v>0</v>
      </c>
      <c r="E8" s="106">
        <v>200000</v>
      </c>
      <c r="F8" s="106">
        <v>160000</v>
      </c>
      <c r="G8" s="172">
        <v>160000</v>
      </c>
      <c r="H8" s="107">
        <v>6</v>
      </c>
      <c r="I8" s="107">
        <v>5</v>
      </c>
      <c r="J8" s="107">
        <v>5</v>
      </c>
      <c r="K8" s="108">
        <v>4</v>
      </c>
      <c r="L8" s="108">
        <v>1</v>
      </c>
      <c r="M8" s="229" t="s">
        <v>56</v>
      </c>
      <c r="O8" s="466"/>
      <c r="P8" s="466"/>
    </row>
    <row r="9" spans="1:18" ht="23.25" thickBot="1" x14ac:dyDescent="0.3">
      <c r="A9" s="12" t="s">
        <v>161</v>
      </c>
      <c r="B9" s="13" t="s">
        <v>162</v>
      </c>
      <c r="C9" s="56" t="s">
        <v>163</v>
      </c>
      <c r="D9" s="105">
        <v>0</v>
      </c>
      <c r="E9" s="106">
        <v>250000</v>
      </c>
      <c r="F9" s="106">
        <v>70000</v>
      </c>
      <c r="G9" s="106">
        <v>70000</v>
      </c>
      <c r="H9" s="107">
        <v>9</v>
      </c>
      <c r="I9" s="107">
        <v>8</v>
      </c>
      <c r="J9" s="107">
        <v>7</v>
      </c>
      <c r="K9" s="108">
        <v>5.67</v>
      </c>
      <c r="L9" s="108">
        <v>1</v>
      </c>
      <c r="M9" s="229" t="s">
        <v>56</v>
      </c>
    </row>
    <row r="10" spans="1:18" ht="15.75" thickBot="1" x14ac:dyDescent="0.3">
      <c r="A10" s="10" t="s">
        <v>11</v>
      </c>
      <c r="B10" s="11"/>
      <c r="C10" s="11"/>
      <c r="D10" s="109">
        <f t="shared" ref="D10:L10" si="0">SUM(D5:D9)</f>
        <v>0</v>
      </c>
      <c r="E10" s="109">
        <f t="shared" si="0"/>
        <v>1125000</v>
      </c>
      <c r="F10" s="110">
        <f t="shared" si="0"/>
        <v>390000</v>
      </c>
      <c r="G10" s="110">
        <f t="shared" si="0"/>
        <v>390000</v>
      </c>
      <c r="H10" s="111">
        <f t="shared" si="0"/>
        <v>49</v>
      </c>
      <c r="I10" s="111">
        <f t="shared" si="0"/>
        <v>32</v>
      </c>
      <c r="J10" s="111">
        <f t="shared" si="0"/>
        <v>22</v>
      </c>
      <c r="K10" s="111">
        <f t="shared" si="0"/>
        <v>19.670000000000002</v>
      </c>
      <c r="L10" s="111">
        <f t="shared" si="0"/>
        <v>10.5</v>
      </c>
      <c r="M10" s="112"/>
    </row>
    <row r="11" spans="1:18" x14ac:dyDescent="0.25">
      <c r="E11" s="236"/>
    </row>
    <row r="12" spans="1:18" x14ac:dyDescent="0.25">
      <c r="C12" s="501"/>
      <c r="D12" s="501"/>
      <c r="E12" s="220"/>
      <c r="H12" s="3" t="s">
        <v>24</v>
      </c>
    </row>
    <row r="13" spans="1:18" x14ac:dyDescent="0.25">
      <c r="B13" s="8"/>
    </row>
    <row r="16" spans="1:18" x14ac:dyDescent="0.25">
      <c r="B16" s="4"/>
    </row>
  </sheetData>
  <mergeCells count="2">
    <mergeCell ref="O7:P8"/>
    <mergeCell ref="C12:D1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3"/>
  <sheetViews>
    <sheetView topLeftCell="A4" zoomScale="110" zoomScaleNormal="110" workbookViewId="0">
      <selection activeCell="A7" sqref="A7:A11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1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53" t="s">
        <v>164</v>
      </c>
      <c r="B7" s="195">
        <v>5</v>
      </c>
      <c r="C7" s="196"/>
      <c r="D7" s="197"/>
      <c r="E7" s="197"/>
      <c r="F7" s="197"/>
      <c r="G7" s="197"/>
      <c r="H7" s="197">
        <v>6</v>
      </c>
      <c r="I7" s="198">
        <v>2</v>
      </c>
      <c r="J7" s="196">
        <v>1</v>
      </c>
      <c r="K7" s="197"/>
      <c r="L7" s="197"/>
      <c r="M7" s="198"/>
      <c r="N7" s="197">
        <v>1</v>
      </c>
      <c r="O7" s="197"/>
      <c r="P7" s="199">
        <v>1</v>
      </c>
      <c r="Q7" s="28" t="s">
        <v>165</v>
      </c>
    </row>
    <row r="8" spans="1:17" x14ac:dyDescent="0.25">
      <c r="A8" s="57" t="s">
        <v>166</v>
      </c>
      <c r="B8" s="200">
        <v>4</v>
      </c>
      <c r="C8" s="201">
        <v>1</v>
      </c>
      <c r="D8" s="201"/>
      <c r="E8" s="201"/>
      <c r="F8" s="201"/>
      <c r="G8" s="201">
        <v>1</v>
      </c>
      <c r="H8" s="201">
        <v>2</v>
      </c>
      <c r="I8" s="202">
        <v>2</v>
      </c>
      <c r="J8" s="203"/>
      <c r="K8" s="201"/>
      <c r="L8" s="201"/>
      <c r="M8" s="202"/>
      <c r="N8" s="201"/>
      <c r="O8" s="204"/>
      <c r="P8" s="204"/>
      <c r="Q8" s="29"/>
    </row>
    <row r="9" spans="1:17" x14ac:dyDescent="0.25">
      <c r="A9" s="57" t="s">
        <v>156</v>
      </c>
      <c r="B9" s="200">
        <v>2</v>
      </c>
      <c r="C9" s="201"/>
      <c r="D9" s="201">
        <v>1</v>
      </c>
      <c r="E9" s="201"/>
      <c r="F9" s="201"/>
      <c r="G9" s="201"/>
      <c r="H9" s="201"/>
      <c r="I9" s="202"/>
      <c r="J9" s="203"/>
      <c r="K9" s="201"/>
      <c r="L9" s="201"/>
      <c r="M9" s="202"/>
      <c r="N9" s="201"/>
      <c r="O9" s="201"/>
      <c r="P9" s="204"/>
      <c r="Q9" s="29"/>
    </row>
    <row r="10" spans="1:17" x14ac:dyDescent="0.25">
      <c r="A10" s="57" t="s">
        <v>159</v>
      </c>
      <c r="B10" s="173"/>
      <c r="C10" s="201"/>
      <c r="D10" s="201"/>
      <c r="E10" s="174"/>
      <c r="F10" s="175"/>
      <c r="G10" s="175"/>
      <c r="H10" s="175">
        <v>1</v>
      </c>
      <c r="I10" s="176">
        <v>1</v>
      </c>
      <c r="J10" s="203"/>
      <c r="K10" s="201"/>
      <c r="L10" s="175"/>
      <c r="M10" s="176">
        <v>10</v>
      </c>
      <c r="N10" s="175"/>
      <c r="O10" s="175"/>
      <c r="P10" s="204"/>
      <c r="Q10" s="44"/>
    </row>
    <row r="11" spans="1:17" ht="15.75" thickBot="1" x14ac:dyDescent="0.3">
      <c r="A11" s="57" t="s">
        <v>161</v>
      </c>
      <c r="B11" s="200"/>
      <c r="C11" s="201"/>
      <c r="D11" s="201"/>
      <c r="E11" s="201">
        <v>1</v>
      </c>
      <c r="F11" s="201"/>
      <c r="G11" s="201"/>
      <c r="H11" s="201">
        <v>1</v>
      </c>
      <c r="I11" s="202"/>
      <c r="J11" s="203"/>
      <c r="K11" s="201"/>
      <c r="L11" s="201"/>
      <c r="M11" s="202"/>
      <c r="N11" s="201">
        <v>3</v>
      </c>
      <c r="O11" s="201"/>
      <c r="P11" s="204"/>
      <c r="Q11" s="29"/>
    </row>
    <row r="12" spans="1:17" ht="15.75" thickBot="1" x14ac:dyDescent="0.3">
      <c r="A12" s="224" t="s">
        <v>11</v>
      </c>
      <c r="B12" s="97">
        <f t="shared" ref="B12:P12" si="0">SUM(B7:B11)</f>
        <v>11</v>
      </c>
      <c r="C12" s="98">
        <f t="shared" si="0"/>
        <v>1</v>
      </c>
      <c r="D12" s="98">
        <f t="shared" si="0"/>
        <v>1</v>
      </c>
      <c r="E12" s="98">
        <f t="shared" si="0"/>
        <v>1</v>
      </c>
      <c r="F12" s="98">
        <f t="shared" si="0"/>
        <v>0</v>
      </c>
      <c r="G12" s="98">
        <f t="shared" si="0"/>
        <v>1</v>
      </c>
      <c r="H12" s="98">
        <f t="shared" si="0"/>
        <v>10</v>
      </c>
      <c r="I12" s="99">
        <f t="shared" si="0"/>
        <v>5</v>
      </c>
      <c r="J12" s="100">
        <f t="shared" si="0"/>
        <v>1</v>
      </c>
      <c r="K12" s="98">
        <f t="shared" si="0"/>
        <v>0</v>
      </c>
      <c r="L12" s="98">
        <f t="shared" si="0"/>
        <v>0</v>
      </c>
      <c r="M12" s="100">
        <f t="shared" si="0"/>
        <v>10</v>
      </c>
      <c r="N12" s="97">
        <f t="shared" si="0"/>
        <v>4</v>
      </c>
      <c r="O12" s="98">
        <f t="shared" si="0"/>
        <v>0</v>
      </c>
      <c r="P12" s="101">
        <f t="shared" si="0"/>
        <v>1</v>
      </c>
      <c r="Q12" s="4"/>
    </row>
    <row r="14" spans="1:17" s="9" customFormat="1" ht="36.75" customHeight="1" x14ac:dyDescent="0.25"/>
    <row r="15" spans="1:17" ht="15.75" x14ac:dyDescent="0.25">
      <c r="A15" s="30" t="s">
        <v>36</v>
      </c>
    </row>
    <row r="16" spans="1:17" ht="15.75" thickBot="1" x14ac:dyDescent="0.3">
      <c r="A16" s="403" t="s">
        <v>60</v>
      </c>
    </row>
    <row r="17" spans="1:16" ht="15.75" thickBot="1" x14ac:dyDescent="0.3">
      <c r="A17" s="477" t="s">
        <v>0</v>
      </c>
      <c r="B17" s="480" t="s">
        <v>9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5.75" thickBot="1" x14ac:dyDescent="0.3">
      <c r="A18" s="478"/>
      <c r="B18" s="480" t="s">
        <v>8</v>
      </c>
      <c r="C18" s="481"/>
      <c r="D18" s="481"/>
      <c r="E18" s="481"/>
      <c r="F18" s="481"/>
      <c r="G18" s="481"/>
      <c r="H18" s="481"/>
      <c r="I18" s="482"/>
      <c r="J18" s="484" t="s">
        <v>31</v>
      </c>
      <c r="K18" s="484"/>
      <c r="L18" s="484"/>
      <c r="M18" s="485"/>
      <c r="N18" s="480" t="s">
        <v>7</v>
      </c>
      <c r="O18" s="482"/>
      <c r="P18" s="68"/>
    </row>
    <row r="19" spans="1:16" ht="48.75" thickBot="1" x14ac:dyDescent="0.3">
      <c r="A19" s="499"/>
      <c r="B19" s="20" t="s">
        <v>14</v>
      </c>
      <c r="C19" s="21" t="s">
        <v>15</v>
      </c>
      <c r="D19" s="21" t="s">
        <v>40</v>
      </c>
      <c r="E19" s="21" t="s">
        <v>16</v>
      </c>
      <c r="F19" s="22" t="s">
        <v>33</v>
      </c>
      <c r="G19" s="22" t="s">
        <v>17</v>
      </c>
      <c r="H19" s="22" t="s">
        <v>34</v>
      </c>
      <c r="I19" s="23" t="s">
        <v>29</v>
      </c>
      <c r="J19" s="24" t="s">
        <v>20</v>
      </c>
      <c r="K19" s="22" t="s">
        <v>35</v>
      </c>
      <c r="L19" s="22" t="s">
        <v>21</v>
      </c>
      <c r="M19" s="25" t="s">
        <v>22</v>
      </c>
      <c r="N19" s="22" t="s">
        <v>18</v>
      </c>
      <c r="O19" s="22" t="s">
        <v>19</v>
      </c>
      <c r="P19" s="23" t="s">
        <v>30</v>
      </c>
    </row>
    <row r="20" spans="1:16" x14ac:dyDescent="0.25">
      <c r="A20" s="12"/>
      <c r="B20" s="88"/>
      <c r="C20" s="89"/>
      <c r="D20" s="89"/>
      <c r="E20" s="90"/>
      <c r="F20" s="89"/>
      <c r="G20" s="89"/>
      <c r="H20" s="89"/>
      <c r="I20" s="91"/>
      <c r="J20" s="92"/>
      <c r="K20" s="89"/>
      <c r="L20" s="89"/>
      <c r="M20" s="91"/>
      <c r="N20" s="93"/>
      <c r="O20" s="93"/>
      <c r="P20" s="91"/>
    </row>
    <row r="21" spans="1:16" x14ac:dyDescent="0.25">
      <c r="A21" s="12"/>
      <c r="B21" s="88"/>
      <c r="C21" s="89"/>
      <c r="D21" s="89"/>
      <c r="E21" s="89"/>
      <c r="F21" s="89"/>
      <c r="G21" s="89"/>
      <c r="H21" s="89"/>
      <c r="I21" s="91"/>
      <c r="J21" s="92"/>
      <c r="K21" s="89"/>
      <c r="L21" s="89"/>
      <c r="M21" s="91"/>
      <c r="N21" s="93"/>
      <c r="O21" s="93"/>
      <c r="P21" s="91"/>
    </row>
    <row r="22" spans="1:16" ht="15.75" thickBot="1" x14ac:dyDescent="0.3">
      <c r="A22" s="12"/>
      <c r="B22" s="94"/>
      <c r="C22" s="95"/>
      <c r="D22" s="95"/>
      <c r="E22" s="95"/>
      <c r="F22" s="95"/>
      <c r="G22" s="95"/>
      <c r="H22" s="95"/>
      <c r="I22" s="96"/>
      <c r="J22" s="92"/>
      <c r="K22" s="89"/>
      <c r="L22" s="89"/>
      <c r="M22" s="91"/>
      <c r="N22" s="93"/>
      <c r="O22" s="93"/>
      <c r="P22" s="91"/>
    </row>
    <row r="23" spans="1:16" ht="15.75" thickBot="1" x14ac:dyDescent="0.3">
      <c r="A23" s="26" t="s">
        <v>11</v>
      </c>
      <c r="B23" s="97">
        <f t="shared" ref="B23:P23" si="1">SUM(B20:B22)</f>
        <v>0</v>
      </c>
      <c r="C23" s="98">
        <f t="shared" si="1"/>
        <v>0</v>
      </c>
      <c r="D23" s="98">
        <f t="shared" si="1"/>
        <v>0</v>
      </c>
      <c r="E23" s="98">
        <f t="shared" si="1"/>
        <v>0</v>
      </c>
      <c r="F23" s="98">
        <f t="shared" si="1"/>
        <v>0</v>
      </c>
      <c r="G23" s="98">
        <f t="shared" si="1"/>
        <v>0</v>
      </c>
      <c r="H23" s="98">
        <f t="shared" si="1"/>
        <v>0</v>
      </c>
      <c r="I23" s="99">
        <f t="shared" si="1"/>
        <v>0</v>
      </c>
      <c r="J23" s="100">
        <f t="shared" si="1"/>
        <v>0</v>
      </c>
      <c r="K23" s="98">
        <f t="shared" si="1"/>
        <v>0</v>
      </c>
      <c r="L23" s="98">
        <f t="shared" si="1"/>
        <v>0</v>
      </c>
      <c r="M23" s="100">
        <f t="shared" si="1"/>
        <v>0</v>
      </c>
      <c r="N23" s="97">
        <f t="shared" si="1"/>
        <v>0</v>
      </c>
      <c r="O23" s="98">
        <f t="shared" si="1"/>
        <v>0</v>
      </c>
      <c r="P23" s="101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7:A19"/>
    <mergeCell ref="B17:P17"/>
    <mergeCell ref="B18:I18"/>
    <mergeCell ref="J18:M18"/>
    <mergeCell ref="N18:O1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topLeftCell="A4" zoomScale="110" zoomScaleNormal="110" workbookViewId="0">
      <selection activeCell="K29" sqref="K29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50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45" x14ac:dyDescent="0.25">
      <c r="A5" s="190" t="s">
        <v>169</v>
      </c>
      <c r="B5" s="191" t="s">
        <v>170</v>
      </c>
      <c r="C5" s="192" t="s">
        <v>171</v>
      </c>
      <c r="D5" s="102">
        <v>0</v>
      </c>
      <c r="E5" s="103">
        <v>630000</v>
      </c>
      <c r="F5" s="103">
        <v>115000</v>
      </c>
      <c r="G5" s="103">
        <v>115000</v>
      </c>
      <c r="H5" s="104">
        <v>11</v>
      </c>
      <c r="I5" s="104">
        <v>6</v>
      </c>
      <c r="J5" s="104">
        <v>6</v>
      </c>
      <c r="K5" s="451">
        <v>4.5</v>
      </c>
      <c r="L5" s="104">
        <v>5</v>
      </c>
      <c r="M5" s="188" t="s">
        <v>56</v>
      </c>
    </row>
    <row r="6" spans="1:18" s="42" customFormat="1" ht="22.5" x14ac:dyDescent="0.25">
      <c r="A6" s="184" t="s">
        <v>172</v>
      </c>
      <c r="B6" s="185" t="s">
        <v>173</v>
      </c>
      <c r="C6" s="193" t="s">
        <v>174</v>
      </c>
      <c r="D6" s="105">
        <v>0</v>
      </c>
      <c r="E6" s="106">
        <v>650000</v>
      </c>
      <c r="F6" s="106">
        <v>108000</v>
      </c>
      <c r="G6" s="106">
        <v>108000</v>
      </c>
      <c r="H6" s="107">
        <v>7</v>
      </c>
      <c r="I6" s="107">
        <v>4</v>
      </c>
      <c r="J6" s="107">
        <v>4</v>
      </c>
      <c r="K6" s="108">
        <v>3.33</v>
      </c>
      <c r="L6" s="108">
        <v>3</v>
      </c>
      <c r="M6" s="189" t="s">
        <v>175</v>
      </c>
    </row>
    <row r="7" spans="1:18" ht="57" thickBot="1" x14ac:dyDescent="0.3">
      <c r="A7" s="184" t="s">
        <v>176</v>
      </c>
      <c r="B7" s="185" t="s">
        <v>177</v>
      </c>
      <c r="C7" s="193" t="s">
        <v>178</v>
      </c>
      <c r="D7" s="105">
        <v>0</v>
      </c>
      <c r="E7" s="106">
        <v>370000</v>
      </c>
      <c r="F7" s="106">
        <v>50000</v>
      </c>
      <c r="G7" s="106">
        <v>50000</v>
      </c>
      <c r="H7" s="107">
        <v>4</v>
      </c>
      <c r="I7" s="107">
        <v>2</v>
      </c>
      <c r="J7" s="107">
        <v>2</v>
      </c>
      <c r="K7" s="108">
        <v>1.5</v>
      </c>
      <c r="L7" s="108">
        <v>2</v>
      </c>
      <c r="M7" s="188" t="s">
        <v>179</v>
      </c>
      <c r="O7" s="466" t="s">
        <v>45</v>
      </c>
      <c r="P7" s="466"/>
    </row>
    <row r="8" spans="1:18" ht="15.75" thickBot="1" x14ac:dyDescent="0.3">
      <c r="A8" s="181" t="s">
        <v>11</v>
      </c>
      <c r="B8" s="182"/>
      <c r="C8" s="183"/>
      <c r="D8" s="121">
        <f t="shared" ref="D8:L8" si="0">SUM(D5:D7)</f>
        <v>0</v>
      </c>
      <c r="E8" s="109">
        <f t="shared" si="0"/>
        <v>1650000</v>
      </c>
      <c r="F8" s="110">
        <f t="shared" si="0"/>
        <v>273000</v>
      </c>
      <c r="G8" s="110">
        <f t="shared" si="0"/>
        <v>273000</v>
      </c>
      <c r="H8" s="111">
        <f t="shared" si="0"/>
        <v>22</v>
      </c>
      <c r="I8" s="111">
        <f t="shared" si="0"/>
        <v>12</v>
      </c>
      <c r="J8" s="111">
        <f t="shared" si="0"/>
        <v>12</v>
      </c>
      <c r="K8" s="111">
        <f t="shared" si="0"/>
        <v>9.33</v>
      </c>
      <c r="L8" s="111">
        <f t="shared" si="0"/>
        <v>10</v>
      </c>
      <c r="M8" s="112"/>
    </row>
    <row r="9" spans="1:18" x14ac:dyDescent="0.25">
      <c r="E9" s="236"/>
    </row>
    <row r="10" spans="1:18" x14ac:dyDescent="0.25">
      <c r="C10" s="501"/>
      <c r="D10" s="501"/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2">
    <mergeCell ref="O7:P7"/>
    <mergeCell ref="C10:D1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21"/>
  <sheetViews>
    <sheetView zoomScale="110" zoomScaleNormal="110" workbookViewId="0">
      <selection activeCell="A14" sqref="A1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190" t="s">
        <v>169</v>
      </c>
      <c r="B7" s="195"/>
      <c r="C7" s="196"/>
      <c r="D7" s="197"/>
      <c r="E7" s="197">
        <v>2</v>
      </c>
      <c r="F7" s="197"/>
      <c r="G7" s="197"/>
      <c r="H7" s="197"/>
      <c r="I7" s="198">
        <v>1</v>
      </c>
      <c r="J7" s="196">
        <v>2</v>
      </c>
      <c r="K7" s="197"/>
      <c r="L7" s="197"/>
      <c r="M7" s="198"/>
      <c r="N7" s="197"/>
      <c r="O7" s="197"/>
      <c r="P7" s="199"/>
      <c r="Q7" s="28"/>
    </row>
    <row r="8" spans="1:17" x14ac:dyDescent="0.25">
      <c r="A8" s="194" t="s">
        <v>172</v>
      </c>
      <c r="B8" s="200"/>
      <c r="C8" s="201">
        <v>1</v>
      </c>
      <c r="D8" s="201"/>
      <c r="E8" s="201"/>
      <c r="F8" s="201"/>
      <c r="G8" s="201"/>
      <c r="H8" s="201">
        <v>3</v>
      </c>
      <c r="I8" s="202"/>
      <c r="J8" s="203"/>
      <c r="K8" s="201"/>
      <c r="L8" s="201"/>
      <c r="M8" s="202"/>
      <c r="N8" s="201"/>
      <c r="O8" s="204"/>
      <c r="P8" s="204"/>
      <c r="Q8" s="29"/>
    </row>
    <row r="9" spans="1:17" ht="15.75" thickBot="1" x14ac:dyDescent="0.3">
      <c r="A9" s="222" t="s">
        <v>176</v>
      </c>
      <c r="B9" s="47"/>
      <c r="C9" s="48"/>
      <c r="D9" s="48"/>
      <c r="E9" s="48"/>
      <c r="F9" s="48"/>
      <c r="G9" s="48"/>
      <c r="H9" s="48">
        <v>1</v>
      </c>
      <c r="I9" s="49"/>
      <c r="J9" s="51"/>
      <c r="K9" s="48"/>
      <c r="L9" s="48"/>
      <c r="M9" s="49"/>
      <c r="N9" s="48"/>
      <c r="O9" s="48"/>
      <c r="P9" s="46"/>
      <c r="Q9" s="29"/>
    </row>
    <row r="10" spans="1:17" ht="15.75" thickBot="1" x14ac:dyDescent="0.3">
      <c r="A10" s="186" t="s">
        <v>11</v>
      </c>
      <c r="B10" s="75">
        <f t="shared" ref="B10:P10" si="0">SUM(B7:B9)</f>
        <v>0</v>
      </c>
      <c r="C10" s="78">
        <f t="shared" si="0"/>
        <v>1</v>
      </c>
      <c r="D10" s="78">
        <f t="shared" si="0"/>
        <v>0</v>
      </c>
      <c r="E10" s="78">
        <f t="shared" si="0"/>
        <v>2</v>
      </c>
      <c r="F10" s="78">
        <f t="shared" si="0"/>
        <v>0</v>
      </c>
      <c r="G10" s="78">
        <f t="shared" si="0"/>
        <v>0</v>
      </c>
      <c r="H10" s="78">
        <f t="shared" si="0"/>
        <v>4</v>
      </c>
      <c r="I10" s="79">
        <f t="shared" si="0"/>
        <v>1</v>
      </c>
      <c r="J10" s="75">
        <f t="shared" si="0"/>
        <v>2</v>
      </c>
      <c r="K10" s="78">
        <f t="shared" si="0"/>
        <v>0</v>
      </c>
      <c r="L10" s="78">
        <f t="shared" si="0"/>
        <v>0</v>
      </c>
      <c r="M10" s="79">
        <f t="shared" si="0"/>
        <v>0</v>
      </c>
      <c r="N10" s="75">
        <f t="shared" si="0"/>
        <v>0</v>
      </c>
      <c r="O10" s="78">
        <f t="shared" si="0"/>
        <v>0</v>
      </c>
      <c r="P10" s="79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0" t="s">
        <v>36</v>
      </c>
    </row>
    <row r="14" spans="1:17" ht="15.75" thickBot="1" x14ac:dyDescent="0.3">
      <c r="A14" s="3" t="s">
        <v>60</v>
      </c>
    </row>
    <row r="15" spans="1:17" ht="15.75" thickBot="1" x14ac:dyDescent="0.3">
      <c r="A15" s="477" t="s">
        <v>0</v>
      </c>
      <c r="B15" s="480" t="s">
        <v>9</v>
      </c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2"/>
    </row>
    <row r="16" spans="1:17" ht="15.75" thickBot="1" x14ac:dyDescent="0.3">
      <c r="A16" s="478"/>
      <c r="B16" s="480" t="s">
        <v>8</v>
      </c>
      <c r="C16" s="481"/>
      <c r="D16" s="481"/>
      <c r="E16" s="481"/>
      <c r="F16" s="481"/>
      <c r="G16" s="481"/>
      <c r="H16" s="481"/>
      <c r="I16" s="482"/>
      <c r="J16" s="484" t="s">
        <v>31</v>
      </c>
      <c r="K16" s="484"/>
      <c r="L16" s="484"/>
      <c r="M16" s="485"/>
      <c r="N16" s="480" t="s">
        <v>7</v>
      </c>
      <c r="O16" s="482"/>
      <c r="P16" s="68"/>
    </row>
    <row r="17" spans="1:16" ht="48.75" thickBot="1" x14ac:dyDescent="0.3">
      <c r="A17" s="499"/>
      <c r="B17" s="20" t="s">
        <v>14</v>
      </c>
      <c r="C17" s="21" t="s">
        <v>15</v>
      </c>
      <c r="D17" s="21" t="s">
        <v>40</v>
      </c>
      <c r="E17" s="21" t="s">
        <v>16</v>
      </c>
      <c r="F17" s="22" t="s">
        <v>33</v>
      </c>
      <c r="G17" s="22" t="s">
        <v>17</v>
      </c>
      <c r="H17" s="22" t="s">
        <v>34</v>
      </c>
      <c r="I17" s="23" t="s">
        <v>29</v>
      </c>
      <c r="J17" s="24" t="s">
        <v>20</v>
      </c>
      <c r="K17" s="22" t="s">
        <v>35</v>
      </c>
      <c r="L17" s="22" t="s">
        <v>21</v>
      </c>
      <c r="M17" s="25" t="s">
        <v>22</v>
      </c>
      <c r="N17" s="22" t="s">
        <v>18</v>
      </c>
      <c r="O17" s="22" t="s">
        <v>19</v>
      </c>
      <c r="P17" s="23" t="s">
        <v>30</v>
      </c>
    </row>
    <row r="18" spans="1:16" x14ac:dyDescent="0.25">
      <c r="A18" s="208" t="s">
        <v>169</v>
      </c>
      <c r="B18" s="83"/>
      <c r="C18" s="84"/>
      <c r="D18" s="84"/>
      <c r="E18" s="85"/>
      <c r="F18" s="84"/>
      <c r="G18" s="84"/>
      <c r="H18" s="84">
        <v>2</v>
      </c>
      <c r="I18" s="86"/>
      <c r="J18" s="87">
        <v>2</v>
      </c>
      <c r="K18" s="84"/>
      <c r="L18" s="84"/>
      <c r="M18" s="86"/>
      <c r="N18" s="84"/>
      <c r="O18" s="84"/>
      <c r="P18" s="86"/>
    </row>
    <row r="19" spans="1:16" s="403" customFormat="1" x14ac:dyDescent="0.25">
      <c r="A19" s="397" t="s">
        <v>172</v>
      </c>
      <c r="B19" s="83">
        <v>2</v>
      </c>
      <c r="C19" s="84"/>
      <c r="D19" s="84"/>
      <c r="E19" s="85"/>
      <c r="F19" s="84"/>
      <c r="G19" s="84"/>
      <c r="H19" s="84"/>
      <c r="I19" s="86"/>
      <c r="J19" s="87"/>
      <c r="K19" s="84"/>
      <c r="L19" s="84"/>
      <c r="M19" s="86"/>
      <c r="N19" s="84"/>
      <c r="O19" s="84"/>
      <c r="P19" s="86"/>
    </row>
    <row r="20" spans="1:16" ht="15.75" thickBot="1" x14ac:dyDescent="0.3">
      <c r="A20" s="205" t="s">
        <v>176</v>
      </c>
      <c r="B20" s="88"/>
      <c r="C20" s="89"/>
      <c r="D20" s="89"/>
      <c r="E20" s="90"/>
      <c r="F20" s="89"/>
      <c r="G20" s="89"/>
      <c r="H20" s="89">
        <v>1</v>
      </c>
      <c r="I20" s="91"/>
      <c r="J20" s="92"/>
      <c r="K20" s="89"/>
      <c r="L20" s="89"/>
      <c r="M20" s="91"/>
      <c r="N20" s="93"/>
      <c r="O20" s="93"/>
      <c r="P20" s="91"/>
    </row>
    <row r="21" spans="1:16" ht="15.75" thickBot="1" x14ac:dyDescent="0.3">
      <c r="A21" s="187" t="s">
        <v>11</v>
      </c>
      <c r="B21" s="97">
        <f t="shared" ref="B21:P21" si="1">SUM(B18:B20)</f>
        <v>2</v>
      </c>
      <c r="C21" s="98">
        <f t="shared" si="1"/>
        <v>0</v>
      </c>
      <c r="D21" s="98">
        <f t="shared" si="1"/>
        <v>0</v>
      </c>
      <c r="E21" s="98">
        <f t="shared" si="1"/>
        <v>0</v>
      </c>
      <c r="F21" s="98">
        <f t="shared" si="1"/>
        <v>0</v>
      </c>
      <c r="G21" s="98">
        <f t="shared" si="1"/>
        <v>0</v>
      </c>
      <c r="H21" s="98">
        <f t="shared" si="1"/>
        <v>3</v>
      </c>
      <c r="I21" s="99">
        <f t="shared" si="1"/>
        <v>0</v>
      </c>
      <c r="J21" s="97">
        <f t="shared" si="1"/>
        <v>2</v>
      </c>
      <c r="K21" s="98">
        <f t="shared" si="1"/>
        <v>0</v>
      </c>
      <c r="L21" s="98">
        <f t="shared" si="1"/>
        <v>0</v>
      </c>
      <c r="M21" s="99">
        <f t="shared" si="1"/>
        <v>0</v>
      </c>
      <c r="N21" s="97">
        <f t="shared" si="1"/>
        <v>0</v>
      </c>
      <c r="O21" s="98">
        <f t="shared" si="1"/>
        <v>0</v>
      </c>
      <c r="P21" s="99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4"/>
  <sheetViews>
    <sheetView zoomScale="110" zoomScaleNormal="110" workbookViewId="0">
      <selection activeCell="H18" sqref="H18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51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33.75" x14ac:dyDescent="0.25">
      <c r="A5" s="161" t="s">
        <v>95</v>
      </c>
      <c r="B5" s="162" t="s">
        <v>96</v>
      </c>
      <c r="C5" s="163" t="s">
        <v>97</v>
      </c>
      <c r="D5" s="102">
        <v>0</v>
      </c>
      <c r="E5" s="103">
        <v>134000</v>
      </c>
      <c r="F5" s="103">
        <v>74800</v>
      </c>
      <c r="G5" s="103">
        <v>74800</v>
      </c>
      <c r="H5" s="104">
        <v>2</v>
      </c>
      <c r="I5" s="104">
        <v>1</v>
      </c>
      <c r="J5" s="104">
        <v>1</v>
      </c>
      <c r="K5" s="104">
        <v>1</v>
      </c>
      <c r="L5" s="104">
        <v>1</v>
      </c>
      <c r="M5" s="40" t="s">
        <v>56</v>
      </c>
    </row>
    <row r="6" spans="1:18" s="42" customFormat="1" ht="27" customHeight="1" x14ac:dyDescent="0.25">
      <c r="A6" s="157" t="s">
        <v>98</v>
      </c>
      <c r="B6" s="158" t="s">
        <v>117</v>
      </c>
      <c r="C6" s="164" t="s">
        <v>99</v>
      </c>
      <c r="D6" s="105">
        <v>0</v>
      </c>
      <c r="E6" s="106">
        <v>133000</v>
      </c>
      <c r="F6" s="106">
        <v>74800</v>
      </c>
      <c r="G6" s="106">
        <v>74800</v>
      </c>
      <c r="H6" s="107">
        <v>2</v>
      </c>
      <c r="I6" s="107">
        <v>1</v>
      </c>
      <c r="J6" s="107">
        <v>1</v>
      </c>
      <c r="K6" s="108">
        <v>1</v>
      </c>
      <c r="L6" s="108">
        <v>1</v>
      </c>
      <c r="M6" s="41" t="s">
        <v>56</v>
      </c>
    </row>
    <row r="7" spans="1:18" ht="34.5" thickBot="1" x14ac:dyDescent="0.3">
      <c r="A7" s="157" t="s">
        <v>100</v>
      </c>
      <c r="B7" s="158" t="s">
        <v>101</v>
      </c>
      <c r="C7" s="164" t="s">
        <v>102</v>
      </c>
      <c r="D7" s="105">
        <v>0</v>
      </c>
      <c r="E7" s="106">
        <v>133000</v>
      </c>
      <c r="F7" s="106">
        <v>74800</v>
      </c>
      <c r="G7" s="106">
        <v>74800</v>
      </c>
      <c r="H7" s="107">
        <v>2</v>
      </c>
      <c r="I7" s="107">
        <v>1</v>
      </c>
      <c r="J7" s="107">
        <v>1</v>
      </c>
      <c r="K7" s="108">
        <v>1</v>
      </c>
      <c r="L7" s="108">
        <v>1</v>
      </c>
      <c r="M7" s="40" t="s">
        <v>56</v>
      </c>
      <c r="O7" s="466" t="s">
        <v>45</v>
      </c>
      <c r="P7" s="466"/>
    </row>
    <row r="8" spans="1:18" ht="15.75" thickBot="1" x14ac:dyDescent="0.3">
      <c r="A8" s="154" t="s">
        <v>11</v>
      </c>
      <c r="B8" s="155"/>
      <c r="C8" s="156"/>
      <c r="D8" s="121">
        <f t="shared" ref="D8:L8" si="0">SUM(D5:D7)</f>
        <v>0</v>
      </c>
      <c r="E8" s="109">
        <f t="shared" si="0"/>
        <v>400000</v>
      </c>
      <c r="F8" s="110">
        <f t="shared" si="0"/>
        <v>224400</v>
      </c>
      <c r="G8" s="110">
        <f t="shared" si="0"/>
        <v>224400</v>
      </c>
      <c r="H8" s="111">
        <f t="shared" si="0"/>
        <v>6</v>
      </c>
      <c r="I8" s="111">
        <f t="shared" si="0"/>
        <v>3</v>
      </c>
      <c r="J8" s="111">
        <f t="shared" si="0"/>
        <v>3</v>
      </c>
      <c r="K8" s="111">
        <f t="shared" si="0"/>
        <v>3</v>
      </c>
      <c r="L8" s="111">
        <f t="shared" si="0"/>
        <v>3</v>
      </c>
      <c r="M8" s="112"/>
    </row>
    <row r="10" spans="1:18" x14ac:dyDescent="0.25">
      <c r="H10" s="3" t="s">
        <v>24</v>
      </c>
    </row>
    <row r="11" spans="1:18" x14ac:dyDescent="0.25">
      <c r="B11" s="8"/>
    </row>
    <row r="14" spans="1:18" x14ac:dyDescent="0.25">
      <c r="B14" s="4"/>
    </row>
  </sheetData>
  <mergeCells count="1">
    <mergeCell ref="O7:P7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9"/>
  <sheetViews>
    <sheetView zoomScale="110" zoomScaleNormal="110" workbookViewId="0">
      <selection activeCell="B14" sqref="B1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x14ac:dyDescent="0.25">
      <c r="A7" s="70" t="s">
        <v>100</v>
      </c>
      <c r="B7" s="71"/>
      <c r="C7" s="72"/>
      <c r="D7" s="73"/>
      <c r="E7" s="73"/>
      <c r="F7" s="73"/>
      <c r="G7" s="73"/>
      <c r="H7" s="411"/>
      <c r="I7" s="412">
        <v>4</v>
      </c>
      <c r="J7" s="413"/>
      <c r="K7" s="411"/>
      <c r="L7" s="411"/>
      <c r="M7" s="412"/>
      <c r="N7" s="73"/>
      <c r="O7" s="73"/>
      <c r="P7" s="74"/>
      <c r="Q7" s="28"/>
    </row>
    <row r="8" spans="1:17" s="220" customFormat="1" x14ac:dyDescent="0.25">
      <c r="A8" s="228" t="s">
        <v>95</v>
      </c>
      <c r="B8" s="212"/>
      <c r="C8" s="216"/>
      <c r="D8" s="215"/>
      <c r="E8" s="215"/>
      <c r="F8" s="215"/>
      <c r="G8" s="215"/>
      <c r="H8" s="414">
        <v>1</v>
      </c>
      <c r="I8" s="415">
        <v>3</v>
      </c>
      <c r="J8" s="416"/>
      <c r="K8" s="414"/>
      <c r="L8" s="414"/>
      <c r="M8" s="415"/>
      <c r="N8" s="215"/>
      <c r="O8" s="211"/>
      <c r="P8" s="211"/>
      <c r="Q8" s="269"/>
    </row>
    <row r="9" spans="1:17" ht="15.75" thickBot="1" x14ac:dyDescent="0.3">
      <c r="A9" s="57" t="s">
        <v>98</v>
      </c>
      <c r="B9" s="76"/>
      <c r="C9" s="77"/>
      <c r="D9" s="77"/>
      <c r="E9" s="77"/>
      <c r="F9" s="77"/>
      <c r="G9" s="77"/>
      <c r="H9" s="417"/>
      <c r="I9" s="418"/>
      <c r="J9" s="419"/>
      <c r="K9" s="417"/>
      <c r="L9" s="417">
        <v>1</v>
      </c>
      <c r="M9" s="418">
        <v>1</v>
      </c>
      <c r="N9" s="77"/>
      <c r="O9" s="81"/>
      <c r="P9" s="81"/>
      <c r="Q9" s="29"/>
    </row>
    <row r="10" spans="1:17" ht="15.75" thickBot="1" x14ac:dyDescent="0.3">
      <c r="A10" s="18" t="s">
        <v>11</v>
      </c>
      <c r="B10" s="75">
        <f t="shared" ref="B10:P10" si="0">SUM(B7:B9)</f>
        <v>0</v>
      </c>
      <c r="C10" s="78">
        <f t="shared" si="0"/>
        <v>0</v>
      </c>
      <c r="D10" s="78">
        <f t="shared" si="0"/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1</v>
      </c>
      <c r="I10" s="80">
        <f t="shared" si="0"/>
        <v>7</v>
      </c>
      <c r="J10" s="75">
        <f t="shared" si="0"/>
        <v>0</v>
      </c>
      <c r="K10" s="78">
        <f t="shared" si="0"/>
        <v>0</v>
      </c>
      <c r="L10" s="78">
        <f t="shared" si="0"/>
        <v>1</v>
      </c>
      <c r="M10" s="79">
        <f t="shared" si="0"/>
        <v>1</v>
      </c>
      <c r="N10" s="75">
        <f t="shared" si="0"/>
        <v>0</v>
      </c>
      <c r="O10" s="78">
        <f t="shared" si="0"/>
        <v>0</v>
      </c>
      <c r="P10" s="79">
        <f t="shared" si="0"/>
        <v>0</v>
      </c>
      <c r="Q10" s="4"/>
    </row>
    <row r="12" spans="1:17" s="9" customFormat="1" ht="36.75" customHeight="1" x14ac:dyDescent="0.25"/>
    <row r="13" spans="1:17" ht="15.75" x14ac:dyDescent="0.25">
      <c r="A13" s="30" t="s">
        <v>36</v>
      </c>
    </row>
    <row r="14" spans="1:17" ht="15.75" thickBot="1" x14ac:dyDescent="0.3">
      <c r="A14" s="3" t="s">
        <v>60</v>
      </c>
    </row>
    <row r="15" spans="1:17" ht="15.75" thickBot="1" x14ac:dyDescent="0.3">
      <c r="A15" s="477" t="s">
        <v>0</v>
      </c>
      <c r="B15" s="480" t="s">
        <v>9</v>
      </c>
      <c r="C15" s="481"/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1"/>
      <c r="P15" s="482"/>
    </row>
    <row r="16" spans="1:17" ht="15.75" thickBot="1" x14ac:dyDescent="0.3">
      <c r="A16" s="478"/>
      <c r="B16" s="480" t="s">
        <v>8</v>
      </c>
      <c r="C16" s="481"/>
      <c r="D16" s="481"/>
      <c r="E16" s="481"/>
      <c r="F16" s="481"/>
      <c r="G16" s="481"/>
      <c r="H16" s="481"/>
      <c r="I16" s="482"/>
      <c r="J16" s="484" t="s">
        <v>31</v>
      </c>
      <c r="K16" s="484"/>
      <c r="L16" s="484"/>
      <c r="M16" s="485"/>
      <c r="N16" s="480" t="s">
        <v>7</v>
      </c>
      <c r="O16" s="482"/>
      <c r="P16" s="68"/>
    </row>
    <row r="17" spans="1:16" ht="48.75" thickBot="1" x14ac:dyDescent="0.3">
      <c r="A17" s="499"/>
      <c r="B17" s="20" t="s">
        <v>14</v>
      </c>
      <c r="C17" s="21" t="s">
        <v>15</v>
      </c>
      <c r="D17" s="21" t="s">
        <v>40</v>
      </c>
      <c r="E17" s="21" t="s">
        <v>16</v>
      </c>
      <c r="F17" s="22" t="s">
        <v>33</v>
      </c>
      <c r="G17" s="22" t="s">
        <v>17</v>
      </c>
      <c r="H17" s="22" t="s">
        <v>34</v>
      </c>
      <c r="I17" s="23" t="s">
        <v>29</v>
      </c>
      <c r="J17" s="24" t="s">
        <v>20</v>
      </c>
      <c r="K17" s="22" t="s">
        <v>35</v>
      </c>
      <c r="L17" s="22" t="s">
        <v>21</v>
      </c>
      <c r="M17" s="25" t="s">
        <v>22</v>
      </c>
      <c r="N17" s="22" t="s">
        <v>18</v>
      </c>
      <c r="O17" s="22" t="s">
        <v>19</v>
      </c>
      <c r="P17" s="23" t="s">
        <v>30</v>
      </c>
    </row>
    <row r="18" spans="1:16" ht="15.75" thickBot="1" x14ac:dyDescent="0.3">
      <c r="A18" s="82" t="s">
        <v>98</v>
      </c>
      <c r="B18" s="83"/>
      <c r="C18" s="84"/>
      <c r="D18" s="84"/>
      <c r="E18" s="85"/>
      <c r="F18" s="84"/>
      <c r="G18" s="84"/>
      <c r="H18" s="84"/>
      <c r="I18" s="86"/>
      <c r="J18" s="87"/>
      <c r="K18" s="84"/>
      <c r="L18" s="84">
        <v>2</v>
      </c>
      <c r="M18" s="86"/>
      <c r="N18" s="84"/>
      <c r="O18" s="84"/>
      <c r="P18" s="86"/>
    </row>
    <row r="19" spans="1:16" ht="15.75" thickBot="1" x14ac:dyDescent="0.3">
      <c r="A19" s="26" t="s">
        <v>11</v>
      </c>
      <c r="B19" s="97">
        <f t="shared" ref="B19:P19" si="1">SUM(B18:B18)</f>
        <v>0</v>
      </c>
      <c r="C19" s="98">
        <f t="shared" si="1"/>
        <v>0</v>
      </c>
      <c r="D19" s="98">
        <f t="shared" si="1"/>
        <v>0</v>
      </c>
      <c r="E19" s="98">
        <f t="shared" si="1"/>
        <v>0</v>
      </c>
      <c r="F19" s="98">
        <f t="shared" si="1"/>
        <v>0</v>
      </c>
      <c r="G19" s="98">
        <f t="shared" si="1"/>
        <v>0</v>
      </c>
      <c r="H19" s="98">
        <f t="shared" si="1"/>
        <v>0</v>
      </c>
      <c r="I19" s="99">
        <f t="shared" si="1"/>
        <v>0</v>
      </c>
      <c r="J19" s="100">
        <f t="shared" si="1"/>
        <v>0</v>
      </c>
      <c r="K19" s="98">
        <f t="shared" si="1"/>
        <v>0</v>
      </c>
      <c r="L19" s="98">
        <f t="shared" si="1"/>
        <v>2</v>
      </c>
      <c r="M19" s="100">
        <f t="shared" si="1"/>
        <v>0</v>
      </c>
      <c r="N19" s="97">
        <f t="shared" si="1"/>
        <v>0</v>
      </c>
      <c r="O19" s="98">
        <f t="shared" si="1"/>
        <v>0</v>
      </c>
      <c r="P19" s="101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5:A17"/>
    <mergeCell ref="B15:P15"/>
    <mergeCell ref="B16:I16"/>
    <mergeCell ref="J16:M16"/>
    <mergeCell ref="N16:O1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R77"/>
  <sheetViews>
    <sheetView zoomScale="110" zoomScaleNormal="110" workbookViewId="0">
      <selection activeCell="B77" sqref="B77:P77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8" ht="18.75" x14ac:dyDescent="0.25">
      <c r="A2" s="2" t="s">
        <v>59</v>
      </c>
    </row>
    <row r="3" spans="1:18" ht="15.75" thickBot="1" x14ac:dyDescent="0.3"/>
    <row r="4" spans="1:18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8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1" t="s">
        <v>31</v>
      </c>
      <c r="K5" s="492"/>
      <c r="L5" s="492"/>
      <c r="M5" s="493"/>
      <c r="N5" s="488" t="s">
        <v>7</v>
      </c>
      <c r="O5" s="487"/>
      <c r="P5" s="221"/>
    </row>
    <row r="6" spans="1:18" ht="45.75" thickBot="1" x14ac:dyDescent="0.3">
      <c r="A6" s="490"/>
      <c r="B6" s="136" t="s">
        <v>14</v>
      </c>
      <c r="C6" s="137" t="s">
        <v>15</v>
      </c>
      <c r="D6" s="138" t="s">
        <v>40</v>
      </c>
      <c r="E6" s="137" t="s">
        <v>16</v>
      </c>
      <c r="F6" s="138" t="s">
        <v>33</v>
      </c>
      <c r="G6" s="138" t="s">
        <v>41</v>
      </c>
      <c r="H6" s="138" t="s">
        <v>32</v>
      </c>
      <c r="I6" s="139" t="s">
        <v>29</v>
      </c>
      <c r="J6" s="149" t="s">
        <v>20</v>
      </c>
      <c r="K6" s="138" t="s">
        <v>39</v>
      </c>
      <c r="L6" s="138" t="s">
        <v>21</v>
      </c>
      <c r="M6" s="134" t="s">
        <v>22</v>
      </c>
      <c r="N6" s="149" t="s">
        <v>18</v>
      </c>
      <c r="O6" s="139" t="s">
        <v>19</v>
      </c>
      <c r="P6" s="271" t="s">
        <v>30</v>
      </c>
      <c r="Q6" s="270" t="s">
        <v>42</v>
      </c>
    </row>
    <row r="7" spans="1:18" ht="24.75" customHeight="1" x14ac:dyDescent="0.25">
      <c r="A7" s="143" t="str">
        <f>CNT_V!A7</f>
        <v>SP2018/95</v>
      </c>
      <c r="B7" s="258">
        <f>CNT_V!B7</f>
        <v>0</v>
      </c>
      <c r="C7" s="238">
        <f>CNT_V!C7</f>
        <v>0</v>
      </c>
      <c r="D7" s="238">
        <f>CNT_V!D7</f>
        <v>0</v>
      </c>
      <c r="E7" s="238">
        <f>CNT_V!E7</f>
        <v>0</v>
      </c>
      <c r="F7" s="238">
        <f>CNT_V!F7</f>
        <v>0</v>
      </c>
      <c r="G7" s="238">
        <f>CNT_V!G7</f>
        <v>0</v>
      </c>
      <c r="H7" s="238">
        <f>CNT_V!H7</f>
        <v>0</v>
      </c>
      <c r="I7" s="239">
        <f>CNT_V!I7</f>
        <v>1</v>
      </c>
      <c r="J7" s="272">
        <f>CNT_V!J7</f>
        <v>3</v>
      </c>
      <c r="K7" s="238">
        <f>CNT_V!K7</f>
        <v>3</v>
      </c>
      <c r="L7" s="238">
        <f>CNT_V!L7</f>
        <v>0</v>
      </c>
      <c r="M7" s="239">
        <f>CNT_V!M7</f>
        <v>0</v>
      </c>
      <c r="N7" s="272">
        <f>CNT_V!N7</f>
        <v>1</v>
      </c>
      <c r="O7" s="239">
        <f>CNT_V!O7</f>
        <v>4</v>
      </c>
      <c r="P7" s="273">
        <f>CNT_V!P7</f>
        <v>1</v>
      </c>
      <c r="Q7" s="261" t="str">
        <f>CNT_V!Q7</f>
        <v xml:space="preserve">Dalibor Hroch získal v roce 2018 na CNT, VŠB-TUO, za svou závěrečnou práci "Optimalizace laboratorního postupu přípravy nanočástic ZnS a jejich charakterizace" ocenění Za nejlepší diplomovou práci. </v>
      </c>
      <c r="R7" s="463" t="s">
        <v>47</v>
      </c>
    </row>
    <row r="8" spans="1:18" s="220" customFormat="1" x14ac:dyDescent="0.25">
      <c r="A8" s="144" t="str">
        <f>CNT_V!A8</f>
        <v>SP2018/64</v>
      </c>
      <c r="B8" s="259">
        <f>CNT_V!B8</f>
        <v>0</v>
      </c>
      <c r="C8" s="240">
        <f>CNT_V!C8</f>
        <v>0</v>
      </c>
      <c r="D8" s="240">
        <f>CNT_V!D8</f>
        <v>0</v>
      </c>
      <c r="E8" s="240">
        <f>CNT_V!E8</f>
        <v>0</v>
      </c>
      <c r="F8" s="240">
        <f>CNT_V!F8</f>
        <v>0</v>
      </c>
      <c r="G8" s="240">
        <f>CNT_V!G8</f>
        <v>0</v>
      </c>
      <c r="H8" s="240">
        <f>CNT_V!H8</f>
        <v>1</v>
      </c>
      <c r="I8" s="241">
        <f>CNT_V!I8</f>
        <v>0</v>
      </c>
      <c r="J8" s="274">
        <f>CNT_V!J8</f>
        <v>0</v>
      </c>
      <c r="K8" s="240">
        <f>CNT_V!K8</f>
        <v>1</v>
      </c>
      <c r="L8" s="240">
        <f>CNT_V!L8</f>
        <v>0</v>
      </c>
      <c r="M8" s="241">
        <f>CNT_V!M8</f>
        <v>0</v>
      </c>
      <c r="N8" s="274">
        <f>CNT_V!N8</f>
        <v>0</v>
      </c>
      <c r="O8" s="241">
        <f>CNT_V!O8</f>
        <v>0</v>
      </c>
      <c r="P8" s="275">
        <f>CNT_V!P8</f>
        <v>0</v>
      </c>
      <c r="Q8" s="262">
        <f>CNT_V!Q8</f>
        <v>0</v>
      </c>
      <c r="R8" s="464"/>
    </row>
    <row r="9" spans="1:18" s="220" customFormat="1" x14ac:dyDescent="0.25">
      <c r="A9" s="144" t="str">
        <f>CNT_V!A9</f>
        <v>SP2018/51</v>
      </c>
      <c r="B9" s="259">
        <f>CNT_V!B9</f>
        <v>1</v>
      </c>
      <c r="C9" s="240">
        <f>CNT_V!C9</f>
        <v>0</v>
      </c>
      <c r="D9" s="240">
        <f>CNT_V!D9</f>
        <v>0</v>
      </c>
      <c r="E9" s="240">
        <f>CNT_V!E9</f>
        <v>0</v>
      </c>
      <c r="F9" s="240">
        <f>CNT_V!F9</f>
        <v>0</v>
      </c>
      <c r="G9" s="240">
        <f>CNT_V!G9</f>
        <v>0</v>
      </c>
      <c r="H9" s="240">
        <f>CNT_V!H9</f>
        <v>0</v>
      </c>
      <c r="I9" s="241">
        <f>CNT_V!I9</f>
        <v>0</v>
      </c>
      <c r="J9" s="274">
        <f>CNT_V!J9</f>
        <v>0</v>
      </c>
      <c r="K9" s="240">
        <f>CNT_V!K9</f>
        <v>2</v>
      </c>
      <c r="L9" s="240">
        <f>CNT_V!L9</f>
        <v>0</v>
      </c>
      <c r="M9" s="241">
        <f>CNT_V!M9</f>
        <v>0</v>
      </c>
      <c r="N9" s="274">
        <f>CNT_V!N9</f>
        <v>1</v>
      </c>
      <c r="O9" s="241">
        <f>CNT_V!O9</f>
        <v>1</v>
      </c>
      <c r="P9" s="275">
        <f>CNT_V!P9</f>
        <v>0</v>
      </c>
      <c r="Q9" s="262">
        <f>CNT_V!Q9</f>
        <v>0</v>
      </c>
      <c r="R9" s="464"/>
    </row>
    <row r="10" spans="1:18" s="220" customFormat="1" x14ac:dyDescent="0.25">
      <c r="A10" s="144" t="str">
        <f>CNT_V!A10</f>
        <v>SP2018/98</v>
      </c>
      <c r="B10" s="259">
        <f>CNT_V!B10</f>
        <v>1</v>
      </c>
      <c r="C10" s="240">
        <f>CNT_V!C10</f>
        <v>0</v>
      </c>
      <c r="D10" s="240">
        <f>CNT_V!D10</f>
        <v>0</v>
      </c>
      <c r="E10" s="240">
        <f>CNT_V!E10</f>
        <v>0</v>
      </c>
      <c r="F10" s="240">
        <f>CNT_V!F10</f>
        <v>0</v>
      </c>
      <c r="G10" s="240">
        <f>CNT_V!G10</f>
        <v>0</v>
      </c>
      <c r="H10" s="240">
        <f>CNT_V!H10</f>
        <v>3</v>
      </c>
      <c r="I10" s="241">
        <f>CNT_V!I10</f>
        <v>0</v>
      </c>
      <c r="J10" s="274">
        <f>CNT_V!J10</f>
        <v>0</v>
      </c>
      <c r="K10" s="240">
        <f>CNT_V!K10</f>
        <v>0</v>
      </c>
      <c r="L10" s="240">
        <f>CNT_V!L10</f>
        <v>0</v>
      </c>
      <c r="M10" s="241">
        <f>CNT_V!M10</f>
        <v>0</v>
      </c>
      <c r="N10" s="274">
        <f>CNT_V!N10</f>
        <v>0</v>
      </c>
      <c r="O10" s="241">
        <f>CNT_V!O10</f>
        <v>0</v>
      </c>
      <c r="P10" s="275">
        <f>CNT_V!P10</f>
        <v>0</v>
      </c>
      <c r="Q10" s="262">
        <f>CNT_V!Q10</f>
        <v>0</v>
      </c>
      <c r="R10" s="464"/>
    </row>
    <row r="11" spans="1:18" s="220" customFormat="1" x14ac:dyDescent="0.25">
      <c r="A11" s="144" t="str">
        <f>CNT_V!A11</f>
        <v>SP2018/81</v>
      </c>
      <c r="B11" s="259">
        <f>CNT_V!B11</f>
        <v>1</v>
      </c>
      <c r="C11" s="240">
        <f>CNT_V!C11</f>
        <v>0</v>
      </c>
      <c r="D11" s="240">
        <f>CNT_V!D11</f>
        <v>0</v>
      </c>
      <c r="E11" s="240">
        <f>CNT_V!E11</f>
        <v>0</v>
      </c>
      <c r="F11" s="240">
        <f>CNT_V!F11</f>
        <v>0</v>
      </c>
      <c r="G11" s="240">
        <f>CNT_V!G11</f>
        <v>0</v>
      </c>
      <c r="H11" s="240">
        <f>CNT_V!H11</f>
        <v>0</v>
      </c>
      <c r="I11" s="241">
        <f>CNT_V!I11</f>
        <v>0</v>
      </c>
      <c r="J11" s="274">
        <f>CNT_V!J11</f>
        <v>6</v>
      </c>
      <c r="K11" s="240">
        <f>CNT_V!K11</f>
        <v>6</v>
      </c>
      <c r="L11" s="240">
        <f>CNT_V!L11</f>
        <v>0</v>
      </c>
      <c r="M11" s="241">
        <f>CNT_V!M11</f>
        <v>0</v>
      </c>
      <c r="N11" s="274">
        <f>CNT_V!N11</f>
        <v>0</v>
      </c>
      <c r="O11" s="241">
        <f>CNT_V!O11</f>
        <v>0</v>
      </c>
      <c r="P11" s="275">
        <f>CNT_V!P11</f>
        <v>0</v>
      </c>
      <c r="Q11" s="262">
        <f>CNT_V!Q11</f>
        <v>0</v>
      </c>
      <c r="R11" s="464"/>
    </row>
    <row r="12" spans="1:18" s="220" customFormat="1" x14ac:dyDescent="0.25">
      <c r="A12" s="144" t="str">
        <f>CNT_V!A12</f>
        <v>SP2018/91</v>
      </c>
      <c r="B12" s="259">
        <f>CNT_V!B12</f>
        <v>0</v>
      </c>
      <c r="C12" s="240">
        <f>CNT_V!C12</f>
        <v>0</v>
      </c>
      <c r="D12" s="240">
        <f>CNT_V!D12</f>
        <v>0</v>
      </c>
      <c r="E12" s="240">
        <f>CNT_V!E12</f>
        <v>0</v>
      </c>
      <c r="F12" s="240">
        <f>CNT_V!F12</f>
        <v>0</v>
      </c>
      <c r="G12" s="240">
        <f>CNT_V!G12</f>
        <v>0</v>
      </c>
      <c r="H12" s="240">
        <f>CNT_V!H12</f>
        <v>1</v>
      </c>
      <c r="I12" s="241">
        <f>CNT_V!I12</f>
        <v>0</v>
      </c>
      <c r="J12" s="274">
        <f>CNT_V!J12</f>
        <v>0</v>
      </c>
      <c r="K12" s="240">
        <f>CNT_V!K12</f>
        <v>5</v>
      </c>
      <c r="L12" s="240">
        <f>CNT_V!L12</f>
        <v>0</v>
      </c>
      <c r="M12" s="241">
        <f>CNT_V!M12</f>
        <v>0</v>
      </c>
      <c r="N12" s="274">
        <f>CNT_V!N12</f>
        <v>0</v>
      </c>
      <c r="O12" s="241">
        <f>CNT_V!O12</f>
        <v>0</v>
      </c>
      <c r="P12" s="275">
        <f>CNT_V!P12</f>
        <v>0</v>
      </c>
      <c r="Q12" s="262">
        <f>CNT_V!Q12</f>
        <v>0</v>
      </c>
      <c r="R12" s="464"/>
    </row>
    <row r="13" spans="1:18" s="220" customFormat="1" x14ac:dyDescent="0.25">
      <c r="A13" s="144" t="str">
        <f>CNT_V!A13</f>
        <v>SP2018/114</v>
      </c>
      <c r="B13" s="259">
        <f>CNT_V!B13</f>
        <v>0</v>
      </c>
      <c r="C13" s="240">
        <f>CNT_V!C13</f>
        <v>0</v>
      </c>
      <c r="D13" s="240">
        <f>CNT_V!D13</f>
        <v>0</v>
      </c>
      <c r="E13" s="240">
        <f>CNT_V!E13</f>
        <v>0</v>
      </c>
      <c r="F13" s="240">
        <f>CNT_V!F13</f>
        <v>0</v>
      </c>
      <c r="G13" s="240">
        <f>CNT_V!G13</f>
        <v>0</v>
      </c>
      <c r="H13" s="240">
        <f>CNT_V!H13</f>
        <v>0</v>
      </c>
      <c r="I13" s="241">
        <f>CNT_V!I13</f>
        <v>0</v>
      </c>
      <c r="J13" s="274">
        <f>CNT_V!J13</f>
        <v>0</v>
      </c>
      <c r="K13" s="240">
        <f>CNT_V!K13</f>
        <v>1</v>
      </c>
      <c r="L13" s="240">
        <f>CNT_V!L13</f>
        <v>0</v>
      </c>
      <c r="M13" s="241">
        <f>CNT_V!M13</f>
        <v>0</v>
      </c>
      <c r="N13" s="274">
        <f>CNT_V!N13</f>
        <v>0</v>
      </c>
      <c r="O13" s="241">
        <f>CNT_V!O13</f>
        <v>1</v>
      </c>
      <c r="P13" s="275">
        <f>CNT_V!P13</f>
        <v>0</v>
      </c>
      <c r="Q13" s="262">
        <f>CNT_V!Q13</f>
        <v>0</v>
      </c>
      <c r="R13" s="464"/>
    </row>
    <row r="14" spans="1:18" s="220" customFormat="1" x14ac:dyDescent="0.25">
      <c r="A14" s="144" t="str">
        <f>CNT_V!A14</f>
        <v>SP2018/122</v>
      </c>
      <c r="B14" s="259">
        <f>CNT_V!B14</f>
        <v>0</v>
      </c>
      <c r="C14" s="240">
        <f>CNT_V!C14</f>
        <v>0</v>
      </c>
      <c r="D14" s="240">
        <f>CNT_V!D14</f>
        <v>0</v>
      </c>
      <c r="E14" s="240">
        <f>CNT_V!E14</f>
        <v>0</v>
      </c>
      <c r="F14" s="240">
        <f>CNT_V!F14</f>
        <v>0</v>
      </c>
      <c r="G14" s="240">
        <f>CNT_V!G14</f>
        <v>0</v>
      </c>
      <c r="H14" s="240">
        <f>CNT_V!H14</f>
        <v>0</v>
      </c>
      <c r="I14" s="241">
        <f>CNT_V!I14</f>
        <v>0</v>
      </c>
      <c r="J14" s="274">
        <f>CNT_V!J14</f>
        <v>0</v>
      </c>
      <c r="K14" s="240">
        <f>CNT_V!K14</f>
        <v>0</v>
      </c>
      <c r="L14" s="240">
        <f>CNT_V!L14</f>
        <v>0</v>
      </c>
      <c r="M14" s="241">
        <f>CNT_V!M14</f>
        <v>0</v>
      </c>
      <c r="N14" s="274">
        <f>CNT_V!N14</f>
        <v>0</v>
      </c>
      <c r="O14" s="241">
        <f>CNT_V!O14</f>
        <v>0</v>
      </c>
      <c r="P14" s="275">
        <f>CNT_V!P14</f>
        <v>0</v>
      </c>
      <c r="Q14" s="262">
        <f>CNT_V!Q14</f>
        <v>0</v>
      </c>
      <c r="R14" s="464"/>
    </row>
    <row r="15" spans="1:18" s="220" customFormat="1" x14ac:dyDescent="0.25">
      <c r="A15" s="144" t="str">
        <f>CNT_V!A15</f>
        <v>SP2018/72</v>
      </c>
      <c r="B15" s="259">
        <f>CNT_V!B15</f>
        <v>2</v>
      </c>
      <c r="C15" s="240">
        <f>CNT_V!C15</f>
        <v>0</v>
      </c>
      <c r="D15" s="240">
        <f>CNT_V!D15</f>
        <v>0</v>
      </c>
      <c r="E15" s="240">
        <f>CNT_V!E15</f>
        <v>0</v>
      </c>
      <c r="F15" s="240">
        <f>CNT_V!F15</f>
        <v>0</v>
      </c>
      <c r="G15" s="240">
        <f>CNT_V!G15</f>
        <v>0</v>
      </c>
      <c r="H15" s="240">
        <f>CNT_V!H15</f>
        <v>0</v>
      </c>
      <c r="I15" s="241">
        <f>CNT_V!I15</f>
        <v>0</v>
      </c>
      <c r="J15" s="274">
        <f>CNT_V!J15</f>
        <v>0</v>
      </c>
      <c r="K15" s="240">
        <f>CNT_V!K15</f>
        <v>0</v>
      </c>
      <c r="L15" s="240">
        <f>CNT_V!L15</f>
        <v>0</v>
      </c>
      <c r="M15" s="241">
        <f>CNT_V!M15</f>
        <v>0</v>
      </c>
      <c r="N15" s="274">
        <f>CNT_V!N15</f>
        <v>0</v>
      </c>
      <c r="O15" s="241">
        <f>CNT_V!O15</f>
        <v>1</v>
      </c>
      <c r="P15" s="275">
        <f>CNT_V!P15</f>
        <v>0</v>
      </c>
      <c r="Q15" s="262">
        <f>CNT_V!Q15</f>
        <v>0</v>
      </c>
      <c r="R15" s="464"/>
    </row>
    <row r="16" spans="1:18" s="220" customFormat="1" x14ac:dyDescent="0.25">
      <c r="A16" s="144" t="str">
        <f>CNT_V!A16</f>
        <v>SP2018/75</v>
      </c>
      <c r="B16" s="259">
        <f>CNT_V!B16</f>
        <v>3</v>
      </c>
      <c r="C16" s="240">
        <f>CNT_V!C16</f>
        <v>1</v>
      </c>
      <c r="D16" s="240">
        <f>CNT_V!D16</f>
        <v>0</v>
      </c>
      <c r="E16" s="240">
        <f>CNT_V!E16</f>
        <v>0</v>
      </c>
      <c r="F16" s="240">
        <f>CNT_V!F16</f>
        <v>0</v>
      </c>
      <c r="G16" s="240">
        <f>CNT_V!G16</f>
        <v>0</v>
      </c>
      <c r="H16" s="240">
        <f>CNT_V!H16</f>
        <v>0</v>
      </c>
      <c r="I16" s="241">
        <f>CNT_V!I16</f>
        <v>1</v>
      </c>
      <c r="J16" s="274">
        <f>CNT_V!J16</f>
        <v>0</v>
      </c>
      <c r="K16" s="240">
        <f>CNT_V!K16</f>
        <v>0</v>
      </c>
      <c r="L16" s="240">
        <f>CNT_V!L16</f>
        <v>0</v>
      </c>
      <c r="M16" s="241">
        <f>CNT_V!M16</f>
        <v>0</v>
      </c>
      <c r="N16" s="274">
        <f>CNT_V!N16</f>
        <v>2</v>
      </c>
      <c r="O16" s="241">
        <f>CNT_V!O16</f>
        <v>0</v>
      </c>
      <c r="P16" s="275">
        <f>CNT_V!P16</f>
        <v>0</v>
      </c>
      <c r="Q16" s="262">
        <f>CNT_V!Q16</f>
        <v>0</v>
      </c>
      <c r="R16" s="464"/>
    </row>
    <row r="17" spans="1:18" s="220" customFormat="1" x14ac:dyDescent="0.25">
      <c r="A17" s="144" t="str">
        <f>CNT_V!A17</f>
        <v>SP2018/112</v>
      </c>
      <c r="B17" s="259">
        <f>CNT_V!B17</f>
        <v>0</v>
      </c>
      <c r="C17" s="240">
        <f>CNT_V!C17</f>
        <v>0</v>
      </c>
      <c r="D17" s="240">
        <f>CNT_V!D17</f>
        <v>0</v>
      </c>
      <c r="E17" s="240">
        <f>CNT_V!E17</f>
        <v>0</v>
      </c>
      <c r="F17" s="240">
        <f>CNT_V!F17</f>
        <v>1</v>
      </c>
      <c r="G17" s="240">
        <f>CNT_V!G17</f>
        <v>0</v>
      </c>
      <c r="H17" s="240">
        <f>CNT_V!H17</f>
        <v>0</v>
      </c>
      <c r="I17" s="241">
        <f>CNT_V!I17</f>
        <v>0</v>
      </c>
      <c r="J17" s="274">
        <f>CNT_V!J17</f>
        <v>2</v>
      </c>
      <c r="K17" s="240">
        <f>CNT_V!K17</f>
        <v>0</v>
      </c>
      <c r="L17" s="240">
        <f>CNT_V!L17</f>
        <v>0</v>
      </c>
      <c r="M17" s="241">
        <f>CNT_V!M17</f>
        <v>0</v>
      </c>
      <c r="N17" s="274">
        <f>CNT_V!N17</f>
        <v>0</v>
      </c>
      <c r="O17" s="241">
        <f>CNT_V!O17</f>
        <v>0</v>
      </c>
      <c r="P17" s="275">
        <f>CNT_V!P17</f>
        <v>0</v>
      </c>
      <c r="Q17" s="262">
        <f>CNT_V!Q17</f>
        <v>0</v>
      </c>
      <c r="R17" s="464"/>
    </row>
    <row r="18" spans="1:18" s="220" customFormat="1" x14ac:dyDescent="0.25">
      <c r="A18" s="144" t="str">
        <f>CNT_V!A18</f>
        <v>SP2018/50</v>
      </c>
      <c r="B18" s="259">
        <f>CNT_V!B18</f>
        <v>2</v>
      </c>
      <c r="C18" s="240">
        <f>CNT_V!C18</f>
        <v>0</v>
      </c>
      <c r="D18" s="240">
        <f>CNT_V!D18</f>
        <v>0</v>
      </c>
      <c r="E18" s="240">
        <f>CNT_V!E18</f>
        <v>0</v>
      </c>
      <c r="F18" s="240">
        <f>CNT_V!F18</f>
        <v>0</v>
      </c>
      <c r="G18" s="240">
        <f>CNT_V!G18</f>
        <v>0</v>
      </c>
      <c r="H18" s="240">
        <f>CNT_V!H18</f>
        <v>0</v>
      </c>
      <c r="I18" s="241">
        <f>CNT_V!I18</f>
        <v>0</v>
      </c>
      <c r="J18" s="274">
        <f>CNT_V!J18</f>
        <v>0</v>
      </c>
      <c r="K18" s="240">
        <f>CNT_V!K18</f>
        <v>2</v>
      </c>
      <c r="L18" s="240">
        <f>CNT_V!L18</f>
        <v>0</v>
      </c>
      <c r="M18" s="241">
        <f>CNT_V!M18</f>
        <v>0</v>
      </c>
      <c r="N18" s="274">
        <f>CNT_V!N18</f>
        <v>0</v>
      </c>
      <c r="O18" s="241">
        <f>CNT_V!O18</f>
        <v>0</v>
      </c>
      <c r="P18" s="275">
        <f>CNT_V!P18</f>
        <v>0</v>
      </c>
      <c r="Q18" s="262">
        <f>CNT_V!Q18</f>
        <v>0</v>
      </c>
      <c r="R18" s="464"/>
    </row>
    <row r="19" spans="1:18" s="220" customFormat="1" x14ac:dyDescent="0.25">
      <c r="A19" s="144" t="str">
        <f>CNT_V!A19</f>
        <v>SP 2018/74</v>
      </c>
      <c r="B19" s="259">
        <f>CNT_V!B19</f>
        <v>0</v>
      </c>
      <c r="C19" s="240">
        <f>CNT_V!C19</f>
        <v>0</v>
      </c>
      <c r="D19" s="240">
        <f>CNT_V!D19</f>
        <v>1</v>
      </c>
      <c r="E19" s="240">
        <f>CNT_V!E19</f>
        <v>0</v>
      </c>
      <c r="F19" s="240">
        <f>CNT_V!F19</f>
        <v>1</v>
      </c>
      <c r="G19" s="240">
        <f>CNT_V!G19</f>
        <v>0</v>
      </c>
      <c r="H19" s="240">
        <f>CNT_V!H19</f>
        <v>1</v>
      </c>
      <c r="I19" s="241">
        <f>CNT_V!I19</f>
        <v>0</v>
      </c>
      <c r="J19" s="274">
        <f>CNT_V!J19</f>
        <v>3</v>
      </c>
      <c r="K19" s="240">
        <f>CNT_V!K19</f>
        <v>0</v>
      </c>
      <c r="L19" s="240">
        <f>CNT_V!L19</f>
        <v>0</v>
      </c>
      <c r="M19" s="241">
        <f>CNT_V!M19</f>
        <v>0</v>
      </c>
      <c r="N19" s="274">
        <f>CNT_V!N19</f>
        <v>0</v>
      </c>
      <c r="O19" s="241">
        <f>CNT_V!O19</f>
        <v>2</v>
      </c>
      <c r="P19" s="275">
        <f>CNT_V!P19</f>
        <v>0</v>
      </c>
      <c r="Q19" s="262">
        <f>CNT_V!Q19</f>
        <v>0</v>
      </c>
      <c r="R19" s="464"/>
    </row>
    <row r="20" spans="1:18" s="220" customFormat="1" ht="15.75" thickBot="1" x14ac:dyDescent="0.3">
      <c r="A20" s="146" t="str">
        <f>CNT_V!A20</f>
        <v>SP2018/71</v>
      </c>
      <c r="B20" s="276">
        <f>CNT_V!B20</f>
        <v>2</v>
      </c>
      <c r="C20" s="242">
        <f>CNT_V!C20</f>
        <v>0</v>
      </c>
      <c r="D20" s="242">
        <f>CNT_V!D20</f>
        <v>0</v>
      </c>
      <c r="E20" s="242">
        <f>CNT_V!E20</f>
        <v>0</v>
      </c>
      <c r="F20" s="242">
        <f>CNT_V!F20</f>
        <v>0</v>
      </c>
      <c r="G20" s="242">
        <f>CNT_V!G20</f>
        <v>0</v>
      </c>
      <c r="H20" s="242">
        <f>CNT_V!H20</f>
        <v>2</v>
      </c>
      <c r="I20" s="243">
        <f>CNT_V!I20</f>
        <v>0</v>
      </c>
      <c r="J20" s="277">
        <f>CNT_V!J20</f>
        <v>0</v>
      </c>
      <c r="K20" s="242">
        <f>CNT_V!K20</f>
        <v>0</v>
      </c>
      <c r="L20" s="242">
        <f>CNT_V!L20</f>
        <v>0</v>
      </c>
      <c r="M20" s="243">
        <f>CNT_V!M20</f>
        <v>0</v>
      </c>
      <c r="N20" s="277">
        <f>CNT_V!N20</f>
        <v>0</v>
      </c>
      <c r="O20" s="243">
        <f>CNT_V!O20</f>
        <v>0</v>
      </c>
      <c r="P20" s="278">
        <f>CNT_V!P20</f>
        <v>0</v>
      </c>
      <c r="Q20" s="263">
        <f>CNT_V!Q20</f>
        <v>0</v>
      </c>
      <c r="R20" s="465"/>
    </row>
    <row r="21" spans="1:18" s="220" customFormat="1" ht="16.5" thickBot="1" x14ac:dyDescent="0.3">
      <c r="A21" s="248" t="str">
        <f>IET_V!A7</f>
        <v>SGS2018/38</v>
      </c>
      <c r="B21" s="279">
        <f>IET_V!B7</f>
        <v>12</v>
      </c>
      <c r="C21" s="280">
        <f>IET_V!C7</f>
        <v>0</v>
      </c>
      <c r="D21" s="280">
        <f>IET_V!D7</f>
        <v>0</v>
      </c>
      <c r="E21" s="280">
        <f>IET_V!E7</f>
        <v>0</v>
      </c>
      <c r="F21" s="280">
        <f>IET_V!F7</f>
        <v>0</v>
      </c>
      <c r="G21" s="280">
        <f>IET_V!G7</f>
        <v>0</v>
      </c>
      <c r="H21" s="280">
        <f>IET_V!H7</f>
        <v>0</v>
      </c>
      <c r="I21" s="281">
        <f>IET_V!I7</f>
        <v>1</v>
      </c>
      <c r="J21" s="282">
        <f>IET_V!J7</f>
        <v>25</v>
      </c>
      <c r="K21" s="280">
        <f>IET_V!K7</f>
        <v>0</v>
      </c>
      <c r="L21" s="280">
        <f>IET_V!L7</f>
        <v>0</v>
      </c>
      <c r="M21" s="281">
        <f>IET_V!M7</f>
        <v>0</v>
      </c>
      <c r="N21" s="282">
        <f>IET_V!N7</f>
        <v>2</v>
      </c>
      <c r="O21" s="281">
        <f>IET_V!O7</f>
        <v>5</v>
      </c>
      <c r="P21" s="283">
        <f>IET_V!P7</f>
        <v>0</v>
      </c>
      <c r="Q21" s="267">
        <f>IET_V!Q7</f>
        <v>0</v>
      </c>
      <c r="R21" s="268" t="s">
        <v>48</v>
      </c>
    </row>
    <row r="22" spans="1:18" s="220" customFormat="1" x14ac:dyDescent="0.25">
      <c r="A22" s="143" t="str">
        <f>IT4I_V!A7</f>
        <v>SP2018/142</v>
      </c>
      <c r="B22" s="258">
        <f>IT4I_V!B7</f>
        <v>0</v>
      </c>
      <c r="C22" s="238">
        <f>IT4I_V!C7</f>
        <v>0</v>
      </c>
      <c r="D22" s="238">
        <f>IT4I_V!D7</f>
        <v>0</v>
      </c>
      <c r="E22" s="238">
        <f>IT4I_V!E7</f>
        <v>0</v>
      </c>
      <c r="F22" s="238">
        <f>IT4I_V!F7</f>
        <v>0</v>
      </c>
      <c r="G22" s="238">
        <f>IT4I_V!G7</f>
        <v>0</v>
      </c>
      <c r="H22" s="238">
        <f>IT4I_V!H7</f>
        <v>1</v>
      </c>
      <c r="I22" s="239">
        <f>IT4I_V!I7</f>
        <v>2</v>
      </c>
      <c r="J22" s="272">
        <f>IT4I_V!J7</f>
        <v>0</v>
      </c>
      <c r="K22" s="238">
        <f>IT4I_V!K7</f>
        <v>0</v>
      </c>
      <c r="L22" s="238">
        <f>IT4I_V!L7</f>
        <v>0</v>
      </c>
      <c r="M22" s="239">
        <f>IT4I_V!M7</f>
        <v>0</v>
      </c>
      <c r="N22" s="272">
        <f>IT4I_V!N7</f>
        <v>0</v>
      </c>
      <c r="O22" s="239">
        <f>IT4I_V!O7</f>
        <v>0</v>
      </c>
      <c r="P22" s="273">
        <f>IT4I_V!P7</f>
        <v>0</v>
      </c>
      <c r="Q22" s="261">
        <f>IT4I_V!Q7</f>
        <v>0</v>
      </c>
      <c r="R22" s="463" t="s">
        <v>49</v>
      </c>
    </row>
    <row r="23" spans="1:18" s="220" customFormat="1" x14ac:dyDescent="0.25">
      <c r="A23" s="144" t="str">
        <f>IT4I_V!A8</f>
        <v>SP2018/96</v>
      </c>
      <c r="B23" s="259">
        <f>IT4I_V!B8</f>
        <v>0</v>
      </c>
      <c r="C23" s="240">
        <f>IT4I_V!C8</f>
        <v>0</v>
      </c>
      <c r="D23" s="240">
        <f>IT4I_V!D8</f>
        <v>0</v>
      </c>
      <c r="E23" s="240">
        <f>IT4I_V!E8</f>
        <v>0</v>
      </c>
      <c r="F23" s="240">
        <f>IT4I_V!F8</f>
        <v>0</v>
      </c>
      <c r="G23" s="240">
        <f>IT4I_V!G8</f>
        <v>0</v>
      </c>
      <c r="H23" s="240">
        <f>IT4I_V!H8</f>
        <v>0</v>
      </c>
      <c r="I23" s="241">
        <f>IT4I_V!I8</f>
        <v>0</v>
      </c>
      <c r="J23" s="274">
        <f>IT4I_V!J8</f>
        <v>0</v>
      </c>
      <c r="K23" s="240">
        <f>IT4I_V!K8</f>
        <v>0</v>
      </c>
      <c r="L23" s="240">
        <f>IT4I_V!L8</f>
        <v>0</v>
      </c>
      <c r="M23" s="241">
        <f>IT4I_V!M8</f>
        <v>0</v>
      </c>
      <c r="N23" s="274">
        <f>IT4I_V!N8</f>
        <v>0</v>
      </c>
      <c r="O23" s="241">
        <f>IT4I_V!O8</f>
        <v>1</v>
      </c>
      <c r="P23" s="275">
        <f>IT4I_V!P8</f>
        <v>0</v>
      </c>
      <c r="Q23" s="262">
        <f>IT4I_V!Q8</f>
        <v>0</v>
      </c>
      <c r="R23" s="464"/>
    </row>
    <row r="24" spans="1:18" s="220" customFormat="1" x14ac:dyDescent="0.25">
      <c r="A24" s="144" t="str">
        <f>IT4I_V!A9</f>
        <v>SP2018/180</v>
      </c>
      <c r="B24" s="259">
        <f>IT4I_V!B9</f>
        <v>0</v>
      </c>
      <c r="C24" s="240">
        <f>IT4I_V!C9</f>
        <v>0</v>
      </c>
      <c r="D24" s="240">
        <f>IT4I_V!D9</f>
        <v>0</v>
      </c>
      <c r="E24" s="240">
        <f>IT4I_V!E9</f>
        <v>0</v>
      </c>
      <c r="F24" s="240">
        <f>IT4I_V!F9</f>
        <v>0</v>
      </c>
      <c r="G24" s="240">
        <f>IT4I_V!G9</f>
        <v>0</v>
      </c>
      <c r="H24" s="240">
        <f>IT4I_V!H9</f>
        <v>3</v>
      </c>
      <c r="I24" s="241">
        <f>IT4I_V!I9</f>
        <v>0</v>
      </c>
      <c r="J24" s="274">
        <f>IT4I_V!J9</f>
        <v>0</v>
      </c>
      <c r="K24" s="240">
        <f>IT4I_V!K9</f>
        <v>0</v>
      </c>
      <c r="L24" s="240">
        <f>IT4I_V!L9</f>
        <v>0</v>
      </c>
      <c r="M24" s="241">
        <f>IT4I_V!M9</f>
        <v>0</v>
      </c>
      <c r="N24" s="274">
        <f>IT4I_V!N9</f>
        <v>1</v>
      </c>
      <c r="O24" s="241">
        <f>IT4I_V!O9</f>
        <v>1</v>
      </c>
      <c r="P24" s="275">
        <f>IT4I_V!P9</f>
        <v>0</v>
      </c>
      <c r="Q24" s="262">
        <f>IT4I_V!Q9</f>
        <v>0</v>
      </c>
      <c r="R24" s="464"/>
    </row>
    <row r="25" spans="1:18" s="220" customFormat="1" x14ac:dyDescent="0.25">
      <c r="A25" s="144" t="str">
        <f>IT4I_V!A10</f>
        <v>SP2018/173</v>
      </c>
      <c r="B25" s="259">
        <f>IT4I_V!B10</f>
        <v>0</v>
      </c>
      <c r="C25" s="240">
        <f>IT4I_V!C10</f>
        <v>0</v>
      </c>
      <c r="D25" s="240">
        <f>IT4I_V!D10</f>
        <v>0</v>
      </c>
      <c r="E25" s="240">
        <f>IT4I_V!E10</f>
        <v>0</v>
      </c>
      <c r="F25" s="240">
        <f>IT4I_V!F10</f>
        <v>0</v>
      </c>
      <c r="G25" s="240">
        <f>IT4I_V!G10</f>
        <v>0</v>
      </c>
      <c r="H25" s="240">
        <f>IT4I_V!H10</f>
        <v>2</v>
      </c>
      <c r="I25" s="241">
        <f>IT4I_V!I10</f>
        <v>0</v>
      </c>
      <c r="J25" s="274">
        <f>IT4I_V!J10</f>
        <v>0</v>
      </c>
      <c r="K25" s="240">
        <f>IT4I_V!K10</f>
        <v>0</v>
      </c>
      <c r="L25" s="240">
        <f>IT4I_V!L10</f>
        <v>0</v>
      </c>
      <c r="M25" s="241">
        <f>IT4I_V!M10</f>
        <v>0</v>
      </c>
      <c r="N25" s="274">
        <f>IT4I_V!N10</f>
        <v>1</v>
      </c>
      <c r="O25" s="241">
        <f>IT4I_V!O10</f>
        <v>0</v>
      </c>
      <c r="P25" s="275">
        <f>IT4I_V!P10</f>
        <v>0</v>
      </c>
      <c r="Q25" s="262">
        <f>IT4I_V!Q10</f>
        <v>0</v>
      </c>
      <c r="R25" s="464"/>
    </row>
    <row r="26" spans="1:18" s="220" customFormat="1" x14ac:dyDescent="0.25">
      <c r="A26" s="144" t="str">
        <f>IT4I_V!A11</f>
        <v>SP2018/178</v>
      </c>
      <c r="B26" s="259">
        <f>IT4I_V!B11</f>
        <v>4</v>
      </c>
      <c r="C26" s="240">
        <f>IT4I_V!C11</f>
        <v>0</v>
      </c>
      <c r="D26" s="240">
        <f>IT4I_V!D11</f>
        <v>0</v>
      </c>
      <c r="E26" s="240">
        <f>IT4I_V!E11</f>
        <v>0</v>
      </c>
      <c r="F26" s="240">
        <f>IT4I_V!F11</f>
        <v>0</v>
      </c>
      <c r="G26" s="240">
        <f>IT4I_V!G11</f>
        <v>0</v>
      </c>
      <c r="H26" s="240">
        <f>IT4I_V!H11</f>
        <v>0</v>
      </c>
      <c r="I26" s="241">
        <f>IT4I_V!I11</f>
        <v>0</v>
      </c>
      <c r="J26" s="274">
        <f>IT4I_V!J11</f>
        <v>0</v>
      </c>
      <c r="K26" s="240">
        <f>IT4I_V!K11</f>
        <v>0</v>
      </c>
      <c r="L26" s="240">
        <f>IT4I_V!L11</f>
        <v>0</v>
      </c>
      <c r="M26" s="241">
        <f>IT4I_V!M11</f>
        <v>0</v>
      </c>
      <c r="N26" s="274">
        <f>IT4I_V!N11</f>
        <v>1</v>
      </c>
      <c r="O26" s="241">
        <f>IT4I_V!O11</f>
        <v>0</v>
      </c>
      <c r="P26" s="275">
        <f>IT4I_V!P11</f>
        <v>0</v>
      </c>
      <c r="Q26" s="262">
        <f>IT4I_V!Q11</f>
        <v>0</v>
      </c>
      <c r="R26" s="464"/>
    </row>
    <row r="27" spans="1:18" s="220" customFormat="1" x14ac:dyDescent="0.25">
      <c r="A27" s="144" t="str">
        <f>IT4I_V!A12</f>
        <v>SP2018/166</v>
      </c>
      <c r="B27" s="259">
        <f>IT4I_V!B12</f>
        <v>0</v>
      </c>
      <c r="C27" s="240">
        <f>IT4I_V!C12</f>
        <v>0</v>
      </c>
      <c r="D27" s="240">
        <f>IT4I_V!D12</f>
        <v>0</v>
      </c>
      <c r="E27" s="240">
        <f>IT4I_V!E12</f>
        <v>0</v>
      </c>
      <c r="F27" s="240">
        <f>IT4I_V!F12</f>
        <v>0</v>
      </c>
      <c r="G27" s="240">
        <f>IT4I_V!G12</f>
        <v>0</v>
      </c>
      <c r="H27" s="240">
        <f>IT4I_V!H12</f>
        <v>0</v>
      </c>
      <c r="I27" s="241">
        <f>IT4I_V!I12</f>
        <v>0</v>
      </c>
      <c r="J27" s="274">
        <f>IT4I_V!J12</f>
        <v>0</v>
      </c>
      <c r="K27" s="240">
        <f>IT4I_V!K12</f>
        <v>0</v>
      </c>
      <c r="L27" s="240">
        <f>IT4I_V!L12</f>
        <v>0</v>
      </c>
      <c r="M27" s="241">
        <f>IT4I_V!M12</f>
        <v>1</v>
      </c>
      <c r="N27" s="274">
        <f>IT4I_V!N12</f>
        <v>1</v>
      </c>
      <c r="O27" s="241">
        <f>IT4I_V!O12</f>
        <v>0</v>
      </c>
      <c r="P27" s="275">
        <f>IT4I_V!P12</f>
        <v>0</v>
      </c>
      <c r="Q27" s="262">
        <f>IT4I_V!Q12</f>
        <v>0</v>
      </c>
      <c r="R27" s="464"/>
    </row>
    <row r="28" spans="1:18" s="220" customFormat="1" ht="33.75" x14ac:dyDescent="0.25">
      <c r="A28" s="144" t="str">
        <f>IT4I_V!A13</f>
        <v>SP2018/159</v>
      </c>
      <c r="B28" s="259">
        <f>IT4I_V!B13</f>
        <v>0</v>
      </c>
      <c r="C28" s="240">
        <f>IT4I_V!C13</f>
        <v>0</v>
      </c>
      <c r="D28" s="240">
        <f>IT4I_V!D13</f>
        <v>0</v>
      </c>
      <c r="E28" s="240">
        <f>IT4I_V!E13</f>
        <v>0</v>
      </c>
      <c r="F28" s="240">
        <f>IT4I_V!F13</f>
        <v>0</v>
      </c>
      <c r="G28" s="240">
        <f>IT4I_V!G13</f>
        <v>0</v>
      </c>
      <c r="H28" s="240">
        <f>IT4I_V!H13</f>
        <v>2</v>
      </c>
      <c r="I28" s="241">
        <f>IT4I_V!I13</f>
        <v>0</v>
      </c>
      <c r="J28" s="274">
        <f>IT4I_V!J13</f>
        <v>0</v>
      </c>
      <c r="K28" s="240">
        <f>IT4I_V!K13</f>
        <v>1</v>
      </c>
      <c r="L28" s="240">
        <f>IT4I_V!L13</f>
        <v>0</v>
      </c>
      <c r="M28" s="241">
        <f>IT4I_V!M13</f>
        <v>0</v>
      </c>
      <c r="N28" s="274">
        <f>IT4I_V!N13</f>
        <v>0</v>
      </c>
      <c r="O28" s="241">
        <f>IT4I_V!O13</f>
        <v>1</v>
      </c>
      <c r="P28" s="275">
        <f>IT4I_V!P13</f>
        <v>1</v>
      </c>
      <c r="Q28" s="262" t="str">
        <f>IT4I_V!Q13</f>
        <v>O. Meca, L. Říha, T. Brzobohatý: Workflow for Parallel Processing of Sequential Mesh Databases, SuperComputing 2018
Dalas, USA – Ocenění Nejlepší poster na konferenci SC18</v>
      </c>
      <c r="R28" s="464"/>
    </row>
    <row r="29" spans="1:18" s="220" customFormat="1" x14ac:dyDescent="0.25">
      <c r="A29" s="144" t="str">
        <f>IT4I_V!A14</f>
        <v>SP2018/134</v>
      </c>
      <c r="B29" s="259">
        <f>IT4I_V!B14</f>
        <v>0</v>
      </c>
      <c r="C29" s="240">
        <f>IT4I_V!C14</f>
        <v>0</v>
      </c>
      <c r="D29" s="240">
        <f>IT4I_V!D14</f>
        <v>0</v>
      </c>
      <c r="E29" s="240">
        <f>IT4I_V!E14</f>
        <v>0</v>
      </c>
      <c r="F29" s="240">
        <f>IT4I_V!F14</f>
        <v>0</v>
      </c>
      <c r="G29" s="240">
        <f>IT4I_V!G14</f>
        <v>0</v>
      </c>
      <c r="H29" s="240">
        <f>IT4I_V!H14</f>
        <v>0</v>
      </c>
      <c r="I29" s="241">
        <f>IT4I_V!I14</f>
        <v>1</v>
      </c>
      <c r="J29" s="274">
        <f>IT4I_V!J14</f>
        <v>0</v>
      </c>
      <c r="K29" s="240">
        <f>IT4I_V!K14</f>
        <v>0</v>
      </c>
      <c r="L29" s="240">
        <f>IT4I_V!L14</f>
        <v>0</v>
      </c>
      <c r="M29" s="241">
        <f>IT4I_V!M14</f>
        <v>0</v>
      </c>
      <c r="N29" s="274">
        <f>IT4I_V!N14</f>
        <v>0</v>
      </c>
      <c r="O29" s="241">
        <f>IT4I_V!O14</f>
        <v>2</v>
      </c>
      <c r="P29" s="275">
        <f>IT4I_V!P14</f>
        <v>0</v>
      </c>
      <c r="Q29" s="262">
        <f>IT4I_V!Q14</f>
        <v>0</v>
      </c>
      <c r="R29" s="464"/>
    </row>
    <row r="30" spans="1:18" s="220" customFormat="1" x14ac:dyDescent="0.25">
      <c r="A30" s="144" t="str">
        <f>IT4I_V!A15</f>
        <v>SP2018/161</v>
      </c>
      <c r="B30" s="259">
        <f>IT4I_V!B15</f>
        <v>1</v>
      </c>
      <c r="C30" s="240">
        <f>IT4I_V!C15</f>
        <v>0</v>
      </c>
      <c r="D30" s="240">
        <f>IT4I_V!D15</f>
        <v>0</v>
      </c>
      <c r="E30" s="240">
        <f>IT4I_V!E15</f>
        <v>0</v>
      </c>
      <c r="F30" s="240">
        <f>IT4I_V!F15</f>
        <v>0</v>
      </c>
      <c r="G30" s="240">
        <f>IT4I_V!G15</f>
        <v>0</v>
      </c>
      <c r="H30" s="240">
        <f>IT4I_V!H15</f>
        <v>0</v>
      </c>
      <c r="I30" s="241">
        <f>IT4I_V!I15</f>
        <v>0</v>
      </c>
      <c r="J30" s="274">
        <f>IT4I_V!J15</f>
        <v>0</v>
      </c>
      <c r="K30" s="240">
        <f>IT4I_V!K15</f>
        <v>10</v>
      </c>
      <c r="L30" s="240">
        <f>IT4I_V!L15</f>
        <v>0</v>
      </c>
      <c r="M30" s="241">
        <f>IT4I_V!M15</f>
        <v>0</v>
      </c>
      <c r="N30" s="274">
        <f>IT4I_V!N15</f>
        <v>0</v>
      </c>
      <c r="O30" s="241">
        <f>IT4I_V!O15</f>
        <v>0</v>
      </c>
      <c r="P30" s="275">
        <f>IT4I_V!P15</f>
        <v>0</v>
      </c>
      <c r="Q30" s="262">
        <f>IT4I_V!Q15</f>
        <v>0</v>
      </c>
      <c r="R30" s="464"/>
    </row>
    <row r="31" spans="1:18" s="220" customFormat="1" ht="15.75" thickBot="1" x14ac:dyDescent="0.3">
      <c r="A31" s="146" t="str">
        <f>IT4I_V!A16</f>
        <v>SP2018/83</v>
      </c>
      <c r="B31" s="276">
        <f>IT4I_V!B16</f>
        <v>0</v>
      </c>
      <c r="C31" s="242">
        <f>IT4I_V!C16</f>
        <v>0</v>
      </c>
      <c r="D31" s="242">
        <f>IT4I_V!D16</f>
        <v>0</v>
      </c>
      <c r="E31" s="242">
        <f>IT4I_V!E16</f>
        <v>0</v>
      </c>
      <c r="F31" s="242">
        <f>IT4I_V!F16</f>
        <v>0</v>
      </c>
      <c r="G31" s="242">
        <f>IT4I_V!G16</f>
        <v>0</v>
      </c>
      <c r="H31" s="242">
        <f>IT4I_V!H16</f>
        <v>1</v>
      </c>
      <c r="I31" s="243">
        <f>IT4I_V!I16</f>
        <v>0</v>
      </c>
      <c r="J31" s="277">
        <f>IT4I_V!J16</f>
        <v>0</v>
      </c>
      <c r="K31" s="242">
        <f>IT4I_V!K16</f>
        <v>0</v>
      </c>
      <c r="L31" s="242">
        <f>IT4I_V!L16</f>
        <v>0</v>
      </c>
      <c r="M31" s="243">
        <f>IT4I_V!M16</f>
        <v>0</v>
      </c>
      <c r="N31" s="277">
        <f>IT4I_V!N16</f>
        <v>0</v>
      </c>
      <c r="O31" s="243">
        <f>IT4I_V!O16</f>
        <v>0</v>
      </c>
      <c r="P31" s="278">
        <f>IT4I_V!P16</f>
        <v>0</v>
      </c>
      <c r="Q31" s="263">
        <f>IT4I_V!Q16</f>
        <v>0</v>
      </c>
      <c r="R31" s="465"/>
    </row>
    <row r="32" spans="1:18" s="220" customFormat="1" x14ac:dyDescent="0.25">
      <c r="A32" s="143" t="str">
        <f>CENET_V!A7</f>
        <v>SP2018/58</v>
      </c>
      <c r="B32" s="258">
        <f>CENET_V!B7</f>
        <v>5</v>
      </c>
      <c r="C32" s="238">
        <f>CENET_V!C7</f>
        <v>0</v>
      </c>
      <c r="D32" s="238">
        <f>CENET_V!D7</f>
        <v>0</v>
      </c>
      <c r="E32" s="238">
        <f>CENET_V!E7</f>
        <v>0</v>
      </c>
      <c r="F32" s="238">
        <f>CENET_V!F7</f>
        <v>0</v>
      </c>
      <c r="G32" s="238">
        <f>CENET_V!G7</f>
        <v>0</v>
      </c>
      <c r="H32" s="238">
        <f>CENET_V!H7</f>
        <v>6</v>
      </c>
      <c r="I32" s="239">
        <f>CENET_V!I7</f>
        <v>2</v>
      </c>
      <c r="J32" s="272">
        <f>CENET_V!J7</f>
        <v>1</v>
      </c>
      <c r="K32" s="238">
        <f>CENET_V!K7</f>
        <v>0</v>
      </c>
      <c r="L32" s="238">
        <f>CENET_V!L7</f>
        <v>0</v>
      </c>
      <c r="M32" s="239">
        <f>CENET_V!M7</f>
        <v>0</v>
      </c>
      <c r="N32" s="272">
        <f>CENET_V!N7</f>
        <v>1</v>
      </c>
      <c r="O32" s="239">
        <f>CENET_V!O7</f>
        <v>0</v>
      </c>
      <c r="P32" s="273">
        <f>CENET_V!P7</f>
        <v>1</v>
      </c>
      <c r="Q32" s="261" t="str">
        <f>CENET_V!Q7</f>
        <v>Czech technology platform Smard Grids Award</v>
      </c>
      <c r="R32" s="463" t="s">
        <v>73</v>
      </c>
    </row>
    <row r="33" spans="1:18" x14ac:dyDescent="0.25">
      <c r="A33" s="144" t="str">
        <f>CENET_V!A8</f>
        <v xml:space="preserve">SP2018/54 </v>
      </c>
      <c r="B33" s="259">
        <f>CENET_V!B8</f>
        <v>4</v>
      </c>
      <c r="C33" s="240">
        <f>CENET_V!C8</f>
        <v>1</v>
      </c>
      <c r="D33" s="240">
        <f>CENET_V!D8</f>
        <v>0</v>
      </c>
      <c r="E33" s="240">
        <f>CENET_V!E8</f>
        <v>0</v>
      </c>
      <c r="F33" s="240">
        <f>CENET_V!F8</f>
        <v>0</v>
      </c>
      <c r="G33" s="240">
        <f>CENET_V!G8</f>
        <v>1</v>
      </c>
      <c r="H33" s="240">
        <f>CENET_V!H8</f>
        <v>2</v>
      </c>
      <c r="I33" s="241">
        <f>CENET_V!I8</f>
        <v>2</v>
      </c>
      <c r="J33" s="274">
        <f>CENET_V!J8</f>
        <v>0</v>
      </c>
      <c r="K33" s="240">
        <f>CENET_V!K8</f>
        <v>0</v>
      </c>
      <c r="L33" s="240">
        <f>CENET_V!L8</f>
        <v>0</v>
      </c>
      <c r="M33" s="241">
        <f>CENET_V!M8</f>
        <v>0</v>
      </c>
      <c r="N33" s="274">
        <f>CENET_V!N8</f>
        <v>0</v>
      </c>
      <c r="O33" s="241">
        <f>CENET_V!O8</f>
        <v>0</v>
      </c>
      <c r="P33" s="275">
        <f>CENET_V!P8</f>
        <v>0</v>
      </c>
      <c r="Q33" s="262">
        <f>CENET_V!Q8</f>
        <v>0</v>
      </c>
      <c r="R33" s="464"/>
    </row>
    <row r="34" spans="1:18" x14ac:dyDescent="0.25">
      <c r="A34" s="144" t="str">
        <f>CENET_V!A9</f>
        <v>SP2018/47</v>
      </c>
      <c r="B34" s="259">
        <f>CENET_V!B9</f>
        <v>2</v>
      </c>
      <c r="C34" s="240">
        <f>CENET_V!C9</f>
        <v>0</v>
      </c>
      <c r="D34" s="240">
        <f>CENET_V!D9</f>
        <v>1</v>
      </c>
      <c r="E34" s="240">
        <f>CENET_V!E9</f>
        <v>0</v>
      </c>
      <c r="F34" s="240">
        <f>CENET_V!F9</f>
        <v>0</v>
      </c>
      <c r="G34" s="240">
        <f>CENET_V!G9</f>
        <v>0</v>
      </c>
      <c r="H34" s="240">
        <f>CENET_V!H9</f>
        <v>0</v>
      </c>
      <c r="I34" s="241">
        <f>CENET_V!I9</f>
        <v>0</v>
      </c>
      <c r="J34" s="274">
        <f>CENET_V!J9</f>
        <v>0</v>
      </c>
      <c r="K34" s="240">
        <f>CENET_V!K9</f>
        <v>0</v>
      </c>
      <c r="L34" s="240">
        <f>CENET_V!L9</f>
        <v>0</v>
      </c>
      <c r="M34" s="241">
        <f>CENET_V!M9</f>
        <v>0</v>
      </c>
      <c r="N34" s="274">
        <f>CENET_V!N9</f>
        <v>0</v>
      </c>
      <c r="O34" s="241">
        <f>CENET_V!O9</f>
        <v>0</v>
      </c>
      <c r="P34" s="275">
        <f>CENET_V!P9</f>
        <v>0</v>
      </c>
      <c r="Q34" s="262">
        <f>CENET_V!Q9</f>
        <v>0</v>
      </c>
      <c r="R34" s="464"/>
    </row>
    <row r="35" spans="1:18" x14ac:dyDescent="0.25">
      <c r="A35" s="144" t="str">
        <f>CENET_V!A10</f>
        <v>SP2018/52</v>
      </c>
      <c r="B35" s="259">
        <f>CENET_V!B10</f>
        <v>0</v>
      </c>
      <c r="C35" s="240">
        <f>CENET_V!C10</f>
        <v>0</v>
      </c>
      <c r="D35" s="240">
        <f>CENET_V!D10</f>
        <v>0</v>
      </c>
      <c r="E35" s="240">
        <f>CENET_V!E10</f>
        <v>0</v>
      </c>
      <c r="F35" s="240">
        <f>CENET_V!F10</f>
        <v>0</v>
      </c>
      <c r="G35" s="240">
        <f>CENET_V!G10</f>
        <v>0</v>
      </c>
      <c r="H35" s="240">
        <f>CENET_V!H10</f>
        <v>1</v>
      </c>
      <c r="I35" s="241">
        <f>CENET_V!I10</f>
        <v>1</v>
      </c>
      <c r="J35" s="274">
        <f>CENET_V!J10</f>
        <v>0</v>
      </c>
      <c r="K35" s="240">
        <f>CENET_V!K10</f>
        <v>0</v>
      </c>
      <c r="L35" s="240">
        <f>CENET_V!L10</f>
        <v>0</v>
      </c>
      <c r="M35" s="241">
        <f>CENET_V!M10</f>
        <v>10</v>
      </c>
      <c r="N35" s="274">
        <f>CENET_V!N10</f>
        <v>0</v>
      </c>
      <c r="O35" s="241">
        <f>CENET_V!O10</f>
        <v>0</v>
      </c>
      <c r="P35" s="275">
        <f>CENET_V!P10</f>
        <v>0</v>
      </c>
      <c r="Q35" s="262">
        <f>CENET_V!Q10</f>
        <v>0</v>
      </c>
      <c r="R35" s="464"/>
    </row>
    <row r="36" spans="1:18" ht="15.75" thickBot="1" x14ac:dyDescent="0.3">
      <c r="A36" s="146" t="str">
        <f>CENET_V!A11</f>
        <v>SP2018/46</v>
      </c>
      <c r="B36" s="276">
        <f>CENET_V!B11</f>
        <v>0</v>
      </c>
      <c r="C36" s="242">
        <f>CENET_V!C11</f>
        <v>0</v>
      </c>
      <c r="D36" s="242">
        <f>CENET_V!D11</f>
        <v>0</v>
      </c>
      <c r="E36" s="242">
        <f>CENET_V!E11</f>
        <v>1</v>
      </c>
      <c r="F36" s="242">
        <f>CENET_V!F11</f>
        <v>0</v>
      </c>
      <c r="G36" s="242">
        <f>CENET_V!G11</f>
        <v>0</v>
      </c>
      <c r="H36" s="242">
        <f>CENET_V!H11</f>
        <v>1</v>
      </c>
      <c r="I36" s="243">
        <f>CENET_V!I11</f>
        <v>0</v>
      </c>
      <c r="J36" s="277">
        <f>CENET_V!J11</f>
        <v>0</v>
      </c>
      <c r="K36" s="242">
        <f>CENET_V!K11</f>
        <v>0</v>
      </c>
      <c r="L36" s="242">
        <f>CENET_V!L11</f>
        <v>0</v>
      </c>
      <c r="M36" s="243">
        <f>CENET_V!M11</f>
        <v>0</v>
      </c>
      <c r="N36" s="277">
        <f>CENET_V!N11</f>
        <v>3</v>
      </c>
      <c r="O36" s="243">
        <f>CENET_V!O11</f>
        <v>0</v>
      </c>
      <c r="P36" s="278">
        <f>CENET_V!P11</f>
        <v>0</v>
      </c>
      <c r="Q36" s="263">
        <f>CENET_V!Q11</f>
        <v>0</v>
      </c>
      <c r="R36" s="465"/>
    </row>
    <row r="37" spans="1:18" s="45" customFormat="1" x14ac:dyDescent="0.25">
      <c r="A37" s="143" t="str">
        <f>VEC_V!A7</f>
        <v>SP2018/102</v>
      </c>
      <c r="B37" s="258">
        <f>VEC_V!B7</f>
        <v>0</v>
      </c>
      <c r="C37" s="238">
        <f>VEC_V!C7</f>
        <v>0</v>
      </c>
      <c r="D37" s="238">
        <f>VEC_V!D7</f>
        <v>0</v>
      </c>
      <c r="E37" s="238">
        <f>VEC_V!E7</f>
        <v>2</v>
      </c>
      <c r="F37" s="238">
        <f>VEC_V!F7</f>
        <v>0</v>
      </c>
      <c r="G37" s="238">
        <f>VEC_V!G7</f>
        <v>0</v>
      </c>
      <c r="H37" s="238">
        <f>VEC_V!H7</f>
        <v>0</v>
      </c>
      <c r="I37" s="239">
        <f>VEC_V!I7</f>
        <v>1</v>
      </c>
      <c r="J37" s="272">
        <f>VEC_V!J7</f>
        <v>2</v>
      </c>
      <c r="K37" s="238">
        <f>VEC_V!K7</f>
        <v>0</v>
      </c>
      <c r="L37" s="238">
        <f>VEC_V!L7</f>
        <v>0</v>
      </c>
      <c r="M37" s="239">
        <f>VEC_V!M7</f>
        <v>0</v>
      </c>
      <c r="N37" s="272">
        <f>VEC_V!N7</f>
        <v>0</v>
      </c>
      <c r="O37" s="239">
        <f>VEC_V!O7</f>
        <v>0</v>
      </c>
      <c r="P37" s="273">
        <f>VEC_V!P7</f>
        <v>0</v>
      </c>
      <c r="Q37" s="261">
        <f>VEC_V!Q7</f>
        <v>0</v>
      </c>
      <c r="R37" s="463" t="s">
        <v>50</v>
      </c>
    </row>
    <row r="38" spans="1:18" x14ac:dyDescent="0.25">
      <c r="A38" s="144" t="str">
        <f>VEC_V!A8</f>
        <v>SP2018/171</v>
      </c>
      <c r="B38" s="259">
        <f>VEC_V!B8</f>
        <v>0</v>
      </c>
      <c r="C38" s="240">
        <f>VEC_V!C8</f>
        <v>1</v>
      </c>
      <c r="D38" s="240">
        <f>VEC_V!D8</f>
        <v>0</v>
      </c>
      <c r="E38" s="240">
        <f>VEC_V!E8</f>
        <v>0</v>
      </c>
      <c r="F38" s="240">
        <f>VEC_V!F8</f>
        <v>0</v>
      </c>
      <c r="G38" s="240">
        <f>VEC_V!G8</f>
        <v>0</v>
      </c>
      <c r="H38" s="240">
        <f>VEC_V!H8</f>
        <v>3</v>
      </c>
      <c r="I38" s="241">
        <f>VEC_V!I8</f>
        <v>0</v>
      </c>
      <c r="J38" s="274">
        <f>VEC_V!J8</f>
        <v>0</v>
      </c>
      <c r="K38" s="240">
        <f>VEC_V!K8</f>
        <v>0</v>
      </c>
      <c r="L38" s="240">
        <f>VEC_V!L8</f>
        <v>0</v>
      </c>
      <c r="M38" s="241">
        <f>VEC_V!M8</f>
        <v>0</v>
      </c>
      <c r="N38" s="274">
        <f>VEC_V!N8</f>
        <v>0</v>
      </c>
      <c r="O38" s="241">
        <f>VEC_V!O8</f>
        <v>0</v>
      </c>
      <c r="P38" s="275">
        <f>VEC_V!P8</f>
        <v>0</v>
      </c>
      <c r="Q38" s="262">
        <f>VEC_V!Q8</f>
        <v>0</v>
      </c>
      <c r="R38" s="464"/>
    </row>
    <row r="39" spans="1:18" ht="15.75" thickBot="1" x14ac:dyDescent="0.3">
      <c r="A39" s="286" t="str">
        <f>VEC_V!A9</f>
        <v>SP2018/174</v>
      </c>
      <c r="B39" s="260">
        <f>VEC_V!B9</f>
        <v>0</v>
      </c>
      <c r="C39" s="251">
        <f>VEC_V!C9</f>
        <v>0</v>
      </c>
      <c r="D39" s="251">
        <f>VEC_V!D9</f>
        <v>0</v>
      </c>
      <c r="E39" s="251">
        <f>VEC_V!E9</f>
        <v>0</v>
      </c>
      <c r="F39" s="251">
        <f>VEC_V!F9</f>
        <v>0</v>
      </c>
      <c r="G39" s="251">
        <f>VEC_V!G9</f>
        <v>0</v>
      </c>
      <c r="H39" s="251">
        <f>VEC_V!H9</f>
        <v>1</v>
      </c>
      <c r="I39" s="252">
        <f>VEC_V!I9</f>
        <v>0</v>
      </c>
      <c r="J39" s="287">
        <f>VEC_V!J9</f>
        <v>0</v>
      </c>
      <c r="K39" s="251">
        <f>VEC_V!K9</f>
        <v>0</v>
      </c>
      <c r="L39" s="251">
        <f>VEC_V!L9</f>
        <v>0</v>
      </c>
      <c r="M39" s="252">
        <f>VEC_V!M9</f>
        <v>0</v>
      </c>
      <c r="N39" s="287">
        <f>VEC_V!N9</f>
        <v>0</v>
      </c>
      <c r="O39" s="252">
        <f>VEC_V!O9</f>
        <v>0</v>
      </c>
      <c r="P39" s="288">
        <f>VEC_V!P9</f>
        <v>0</v>
      </c>
      <c r="Q39" s="263">
        <f>VEC_V!Q9</f>
        <v>0</v>
      </c>
      <c r="R39" s="465"/>
    </row>
    <row r="40" spans="1:18" s="43" customFormat="1" x14ac:dyDescent="0.25">
      <c r="A40" s="143" t="str">
        <f>CPIT_V!A7</f>
        <v>SP2018/90</v>
      </c>
      <c r="B40" s="272">
        <f>CPIT_V!B7</f>
        <v>0</v>
      </c>
      <c r="C40" s="238">
        <f>CPIT_V!C7</f>
        <v>0</v>
      </c>
      <c r="D40" s="238">
        <f>CPIT_V!D7</f>
        <v>0</v>
      </c>
      <c r="E40" s="238">
        <f>CPIT_V!E7</f>
        <v>0</v>
      </c>
      <c r="F40" s="238">
        <f>CPIT_V!F7</f>
        <v>0</v>
      </c>
      <c r="G40" s="238">
        <f>CPIT_V!G7</f>
        <v>0</v>
      </c>
      <c r="H40" s="238">
        <f>CPIT_V!H7</f>
        <v>0</v>
      </c>
      <c r="I40" s="239">
        <f>CPIT_V!I7</f>
        <v>4</v>
      </c>
      <c r="J40" s="272">
        <f>CPIT_V!J7</f>
        <v>0</v>
      </c>
      <c r="K40" s="238">
        <f>CPIT_V!K7</f>
        <v>0</v>
      </c>
      <c r="L40" s="238">
        <f>CPIT_V!L7</f>
        <v>0</v>
      </c>
      <c r="M40" s="239">
        <f>CPIT_V!M7</f>
        <v>0</v>
      </c>
      <c r="N40" s="272">
        <f>CPIT_V!N7</f>
        <v>0</v>
      </c>
      <c r="O40" s="239">
        <f>CPIT_V!O7</f>
        <v>0</v>
      </c>
      <c r="P40" s="273">
        <f>CPIT_V!P7</f>
        <v>0</v>
      </c>
      <c r="Q40" s="261">
        <f>CPIT_V!Q7</f>
        <v>0</v>
      </c>
      <c r="R40" s="463" t="s">
        <v>51</v>
      </c>
    </row>
    <row r="41" spans="1:18" x14ac:dyDescent="0.25">
      <c r="A41" s="144" t="str">
        <f>CPIT_V!A8</f>
        <v>SP2018/87</v>
      </c>
      <c r="B41" s="274">
        <f>CPIT_V!B8</f>
        <v>0</v>
      </c>
      <c r="C41" s="240">
        <f>CPIT_V!C8</f>
        <v>0</v>
      </c>
      <c r="D41" s="240">
        <f>CPIT_V!D8</f>
        <v>0</v>
      </c>
      <c r="E41" s="240">
        <f>CPIT_V!E8</f>
        <v>0</v>
      </c>
      <c r="F41" s="240">
        <f>CPIT_V!F8</f>
        <v>0</v>
      </c>
      <c r="G41" s="240">
        <f>CPIT_V!G8</f>
        <v>0</v>
      </c>
      <c r="H41" s="240">
        <f>CPIT_V!H8</f>
        <v>1</v>
      </c>
      <c r="I41" s="241">
        <f>CPIT_V!I8</f>
        <v>3</v>
      </c>
      <c r="J41" s="274">
        <f>CPIT_V!J8</f>
        <v>0</v>
      </c>
      <c r="K41" s="240">
        <f>CPIT_V!K8</f>
        <v>0</v>
      </c>
      <c r="L41" s="240">
        <f>CPIT_V!L8</f>
        <v>0</v>
      </c>
      <c r="M41" s="241">
        <f>CPIT_V!M8</f>
        <v>0</v>
      </c>
      <c r="N41" s="274">
        <f>CPIT_V!N8</f>
        <v>0</v>
      </c>
      <c r="O41" s="241">
        <f>CPIT_V!O8</f>
        <v>0</v>
      </c>
      <c r="P41" s="275">
        <f>CPIT_V!P8</f>
        <v>0</v>
      </c>
      <c r="Q41" s="262">
        <f>CPIT_V!Q9</f>
        <v>0</v>
      </c>
      <c r="R41" s="464"/>
    </row>
    <row r="42" spans="1:18" ht="15.75" thickBot="1" x14ac:dyDescent="0.3">
      <c r="A42" s="146" t="str">
        <f>CPIT_V!A9</f>
        <v>SP2018/89</v>
      </c>
      <c r="B42" s="277">
        <f>CPIT_V!B9</f>
        <v>0</v>
      </c>
      <c r="C42" s="242">
        <f>CPIT_V!C9</f>
        <v>0</v>
      </c>
      <c r="D42" s="242">
        <f>CPIT_V!D9</f>
        <v>0</v>
      </c>
      <c r="E42" s="242">
        <f>CPIT_V!E9</f>
        <v>0</v>
      </c>
      <c r="F42" s="242">
        <f>CPIT_V!F9</f>
        <v>0</v>
      </c>
      <c r="G42" s="242">
        <f>CPIT_V!G9</f>
        <v>0</v>
      </c>
      <c r="H42" s="242">
        <f>CPIT_V!H9</f>
        <v>0</v>
      </c>
      <c r="I42" s="243">
        <f>CPIT_V!I9</f>
        <v>0</v>
      </c>
      <c r="J42" s="277">
        <f>CPIT_V!J9</f>
        <v>0</v>
      </c>
      <c r="K42" s="242">
        <f>CPIT_V!K9</f>
        <v>0</v>
      </c>
      <c r="L42" s="242">
        <f>CPIT_V!L9</f>
        <v>1</v>
      </c>
      <c r="M42" s="243">
        <f>CPIT_V!M9</f>
        <v>1</v>
      </c>
      <c r="N42" s="277">
        <f>CPIT_V!N9</f>
        <v>0</v>
      </c>
      <c r="O42" s="243">
        <f>CPIT_V!O9</f>
        <v>0</v>
      </c>
      <c r="P42" s="278">
        <f>CPIT_V!P9</f>
        <v>0</v>
      </c>
      <c r="Q42" s="263">
        <f>CPIT_V!Q10</f>
        <v>0</v>
      </c>
      <c r="R42" s="465"/>
    </row>
    <row r="43" spans="1:18" ht="15.75" thickBot="1" x14ac:dyDescent="0.3">
      <c r="A43" s="141" t="s">
        <v>11</v>
      </c>
      <c r="B43" s="147">
        <f t="shared" ref="B43:P43" si="0">SUM(B7:B42)</f>
        <v>40</v>
      </c>
      <c r="C43" s="284">
        <f t="shared" si="0"/>
        <v>3</v>
      </c>
      <c r="D43" s="284">
        <f t="shared" si="0"/>
        <v>2</v>
      </c>
      <c r="E43" s="284">
        <f t="shared" si="0"/>
        <v>3</v>
      </c>
      <c r="F43" s="284">
        <f t="shared" si="0"/>
        <v>2</v>
      </c>
      <c r="G43" s="284">
        <f t="shared" si="0"/>
        <v>1</v>
      </c>
      <c r="H43" s="284">
        <f t="shared" si="0"/>
        <v>32</v>
      </c>
      <c r="I43" s="285">
        <f t="shared" si="0"/>
        <v>19</v>
      </c>
      <c r="J43" s="147">
        <f t="shared" si="0"/>
        <v>42</v>
      </c>
      <c r="K43" s="284">
        <f t="shared" si="0"/>
        <v>31</v>
      </c>
      <c r="L43" s="284">
        <f t="shared" si="0"/>
        <v>1</v>
      </c>
      <c r="M43" s="285">
        <f t="shared" si="0"/>
        <v>12</v>
      </c>
      <c r="N43" s="147">
        <f t="shared" si="0"/>
        <v>14</v>
      </c>
      <c r="O43" s="285">
        <f t="shared" si="0"/>
        <v>19</v>
      </c>
      <c r="P43" s="148">
        <f t="shared" si="0"/>
        <v>3</v>
      </c>
      <c r="Q43" s="4"/>
    </row>
    <row r="45" spans="1:18" s="9" customFormat="1" ht="36.75" customHeight="1" x14ac:dyDescent="0.25"/>
    <row r="46" spans="1:18" ht="15.75" x14ac:dyDescent="0.25">
      <c r="A46" s="30" t="s">
        <v>36</v>
      </c>
    </row>
    <row r="47" spans="1:18" ht="15.75" thickBot="1" x14ac:dyDescent="0.3">
      <c r="A47" s="3" t="s">
        <v>60</v>
      </c>
    </row>
    <row r="48" spans="1:18" ht="15.75" thickBot="1" x14ac:dyDescent="0.3">
      <c r="A48" s="477" t="s">
        <v>0</v>
      </c>
      <c r="B48" s="480" t="s">
        <v>9</v>
      </c>
      <c r="C48" s="481"/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1"/>
      <c r="O48" s="481"/>
      <c r="P48" s="482"/>
    </row>
    <row r="49" spans="1:17" ht="15.75" thickBot="1" x14ac:dyDescent="0.3">
      <c r="A49" s="478"/>
      <c r="B49" s="480" t="s">
        <v>8</v>
      </c>
      <c r="C49" s="481"/>
      <c r="D49" s="481"/>
      <c r="E49" s="481"/>
      <c r="F49" s="481"/>
      <c r="G49" s="481"/>
      <c r="H49" s="481"/>
      <c r="I49" s="482"/>
      <c r="J49" s="483" t="s">
        <v>31</v>
      </c>
      <c r="K49" s="484"/>
      <c r="L49" s="484"/>
      <c r="M49" s="485"/>
      <c r="N49" s="480" t="s">
        <v>7</v>
      </c>
      <c r="O49" s="482"/>
      <c r="P49" s="69"/>
    </row>
    <row r="50" spans="1:17" ht="48.75" thickBot="1" x14ac:dyDescent="0.3">
      <c r="A50" s="479"/>
      <c r="B50" s="296" t="s">
        <v>14</v>
      </c>
      <c r="C50" s="297" t="s">
        <v>15</v>
      </c>
      <c r="D50" s="297" t="s">
        <v>40</v>
      </c>
      <c r="E50" s="297" t="s">
        <v>16</v>
      </c>
      <c r="F50" s="298" t="s">
        <v>33</v>
      </c>
      <c r="G50" s="298" t="s">
        <v>17</v>
      </c>
      <c r="H50" s="298" t="s">
        <v>34</v>
      </c>
      <c r="I50" s="299" t="s">
        <v>29</v>
      </c>
      <c r="J50" s="301" t="s">
        <v>20</v>
      </c>
      <c r="K50" s="298" t="s">
        <v>35</v>
      </c>
      <c r="L50" s="298" t="s">
        <v>21</v>
      </c>
      <c r="M50" s="300" t="s">
        <v>22</v>
      </c>
      <c r="N50" s="301" t="s">
        <v>18</v>
      </c>
      <c r="O50" s="299" t="s">
        <v>19</v>
      </c>
      <c r="P50" s="302" t="s">
        <v>30</v>
      </c>
    </row>
    <row r="51" spans="1:17" x14ac:dyDescent="0.25">
      <c r="A51" s="143" t="str">
        <f>CNT_V!A29</f>
        <v>SP2018/95</v>
      </c>
      <c r="B51" s="272">
        <f>CNT_V!B29</f>
        <v>2</v>
      </c>
      <c r="C51" s="238">
        <f>CNT_V!C29</f>
        <v>0</v>
      </c>
      <c r="D51" s="238">
        <f>CNT_V!D29</f>
        <v>0</v>
      </c>
      <c r="E51" s="238">
        <f>CNT_V!E29</f>
        <v>0</v>
      </c>
      <c r="F51" s="238">
        <f>CNT_V!F29</f>
        <v>0</v>
      </c>
      <c r="G51" s="238">
        <f>CNT_V!G29</f>
        <v>0</v>
      </c>
      <c r="H51" s="238">
        <f>CNT_V!H29</f>
        <v>2</v>
      </c>
      <c r="I51" s="239">
        <f>CNT_V!I29</f>
        <v>1</v>
      </c>
      <c r="J51" s="272">
        <f>CNT_V!J29</f>
        <v>0</v>
      </c>
      <c r="K51" s="238">
        <f>CNT_V!K29</f>
        <v>0</v>
      </c>
      <c r="L51" s="238">
        <f>CNT_V!L29</f>
        <v>0</v>
      </c>
      <c r="M51" s="239">
        <f>CNT_V!M29</f>
        <v>0</v>
      </c>
      <c r="N51" s="272">
        <f>CNT_V!N29</f>
        <v>0</v>
      </c>
      <c r="O51" s="239">
        <f>CNT_V!O29</f>
        <v>2</v>
      </c>
      <c r="P51" s="273">
        <f>CNT_V!P29</f>
        <v>0</v>
      </c>
      <c r="Q51" s="470" t="s">
        <v>47</v>
      </c>
    </row>
    <row r="52" spans="1:17" s="220" customFormat="1" x14ac:dyDescent="0.25">
      <c r="A52" s="144" t="str">
        <f>CNT_V!A30</f>
        <v>SP2018/64</v>
      </c>
      <c r="B52" s="274">
        <f>CNT_V!B30</f>
        <v>1</v>
      </c>
      <c r="C52" s="240">
        <f>CNT_V!C30</f>
        <v>0</v>
      </c>
      <c r="D52" s="240">
        <f>CNT_V!D30</f>
        <v>0</v>
      </c>
      <c r="E52" s="240">
        <f>CNT_V!E30</f>
        <v>0</v>
      </c>
      <c r="F52" s="240">
        <f>CNT_V!F30</f>
        <v>0</v>
      </c>
      <c r="G52" s="240">
        <f>CNT_V!G30</f>
        <v>0</v>
      </c>
      <c r="H52" s="240">
        <f>CNT_V!H30</f>
        <v>0</v>
      </c>
      <c r="I52" s="241">
        <f>CNT_V!I30</f>
        <v>0</v>
      </c>
      <c r="J52" s="274">
        <f>CNT_V!J30</f>
        <v>0</v>
      </c>
      <c r="K52" s="240">
        <f>CNT_V!K30</f>
        <v>0</v>
      </c>
      <c r="L52" s="240">
        <f>CNT_V!L30</f>
        <v>0</v>
      </c>
      <c r="M52" s="241">
        <f>CNT_V!M30</f>
        <v>0</v>
      </c>
      <c r="N52" s="274">
        <f>CNT_V!N30</f>
        <v>0</v>
      </c>
      <c r="O52" s="241">
        <f>CNT_V!O30</f>
        <v>0</v>
      </c>
      <c r="P52" s="275">
        <f>CNT_V!P30</f>
        <v>0</v>
      </c>
      <c r="Q52" s="471"/>
    </row>
    <row r="53" spans="1:17" s="220" customFormat="1" x14ac:dyDescent="0.25">
      <c r="A53" s="144" t="str">
        <f>CNT_V!A31</f>
        <v>SP2018/51</v>
      </c>
      <c r="B53" s="274">
        <f>CNT_V!B31</f>
        <v>2</v>
      </c>
      <c r="C53" s="240">
        <f>CNT_V!C31</f>
        <v>0</v>
      </c>
      <c r="D53" s="240">
        <f>CNT_V!D31</f>
        <v>0</v>
      </c>
      <c r="E53" s="240">
        <f>CNT_V!E31</f>
        <v>0</v>
      </c>
      <c r="F53" s="240">
        <f>CNT_V!F31</f>
        <v>0</v>
      </c>
      <c r="G53" s="240">
        <f>CNT_V!G31</f>
        <v>0</v>
      </c>
      <c r="H53" s="240">
        <f>CNT_V!H31</f>
        <v>0</v>
      </c>
      <c r="I53" s="241">
        <f>CNT_V!I31</f>
        <v>0</v>
      </c>
      <c r="J53" s="274">
        <f>CNT_V!J31</f>
        <v>0</v>
      </c>
      <c r="K53" s="240">
        <f>CNT_V!K31</f>
        <v>3</v>
      </c>
      <c r="L53" s="240">
        <f>CNT_V!L31</f>
        <v>0</v>
      </c>
      <c r="M53" s="241">
        <f>CNT_V!M31</f>
        <v>0</v>
      </c>
      <c r="N53" s="274">
        <f>CNT_V!N31</f>
        <v>0</v>
      </c>
      <c r="O53" s="241">
        <f>CNT_V!O31</f>
        <v>1</v>
      </c>
      <c r="P53" s="275">
        <f>CNT_V!P31</f>
        <v>0</v>
      </c>
      <c r="Q53" s="471"/>
    </row>
    <row r="54" spans="1:17" s="220" customFormat="1" x14ac:dyDescent="0.25">
      <c r="A54" s="144" t="str">
        <f>CNT_V!A32</f>
        <v>SP2018/98</v>
      </c>
      <c r="B54" s="274">
        <f>CNT_V!B32</f>
        <v>1</v>
      </c>
      <c r="C54" s="240">
        <f>CNT_V!C32</f>
        <v>0</v>
      </c>
      <c r="D54" s="240">
        <f>CNT_V!D32</f>
        <v>0</v>
      </c>
      <c r="E54" s="240">
        <f>CNT_V!E32</f>
        <v>0</v>
      </c>
      <c r="F54" s="240">
        <f>CNT_V!F32</f>
        <v>0</v>
      </c>
      <c r="G54" s="240">
        <f>CNT_V!G32</f>
        <v>0</v>
      </c>
      <c r="H54" s="240">
        <f>CNT_V!H32</f>
        <v>1</v>
      </c>
      <c r="I54" s="241">
        <f>CNT_V!I32</f>
        <v>0</v>
      </c>
      <c r="J54" s="274">
        <f>CNT_V!J32</f>
        <v>0</v>
      </c>
      <c r="K54" s="240">
        <f>CNT_V!K32</f>
        <v>0</v>
      </c>
      <c r="L54" s="240">
        <f>CNT_V!L32</f>
        <v>0</v>
      </c>
      <c r="M54" s="241">
        <f>CNT_V!M32</f>
        <v>0</v>
      </c>
      <c r="N54" s="274">
        <f>CNT_V!N32</f>
        <v>0</v>
      </c>
      <c r="O54" s="241">
        <f>CNT_V!O32</f>
        <v>2</v>
      </c>
      <c r="P54" s="275">
        <f>CNT_V!P32</f>
        <v>0</v>
      </c>
      <c r="Q54" s="471"/>
    </row>
    <row r="55" spans="1:17" s="220" customFormat="1" x14ac:dyDescent="0.25">
      <c r="A55" s="144" t="str">
        <f>CNT_V!A33</f>
        <v>SP2018/81</v>
      </c>
      <c r="B55" s="274">
        <f>CNT_V!B33</f>
        <v>6</v>
      </c>
      <c r="C55" s="240">
        <f>CNT_V!C33</f>
        <v>0</v>
      </c>
      <c r="D55" s="240">
        <f>CNT_V!D33</f>
        <v>0</v>
      </c>
      <c r="E55" s="240">
        <f>CNT_V!E33</f>
        <v>0</v>
      </c>
      <c r="F55" s="240">
        <f>CNT_V!F33</f>
        <v>0</v>
      </c>
      <c r="G55" s="240">
        <f>CNT_V!G33</f>
        <v>0</v>
      </c>
      <c r="H55" s="240">
        <f>CNT_V!H33</f>
        <v>0</v>
      </c>
      <c r="I55" s="241">
        <f>CNT_V!I33</f>
        <v>0</v>
      </c>
      <c r="J55" s="274">
        <f>CNT_V!J33</f>
        <v>6</v>
      </c>
      <c r="K55" s="240">
        <f>CNT_V!K33</f>
        <v>6</v>
      </c>
      <c r="L55" s="240">
        <f>CNT_V!L33</f>
        <v>0</v>
      </c>
      <c r="M55" s="241">
        <f>CNT_V!M33</f>
        <v>0</v>
      </c>
      <c r="N55" s="274">
        <f>CNT_V!N33</f>
        <v>0</v>
      </c>
      <c r="O55" s="241">
        <f>CNT_V!O33</f>
        <v>0</v>
      </c>
      <c r="P55" s="275">
        <f>CNT_V!P33</f>
        <v>0</v>
      </c>
      <c r="Q55" s="471"/>
    </row>
    <row r="56" spans="1:17" s="220" customFormat="1" x14ac:dyDescent="0.25">
      <c r="A56" s="144" t="str">
        <f>CNT_V!A34</f>
        <v>SP2018/91</v>
      </c>
      <c r="B56" s="274">
        <f>CNT_V!B34</f>
        <v>1</v>
      </c>
      <c r="C56" s="240">
        <f>CNT_V!C34</f>
        <v>0</v>
      </c>
      <c r="D56" s="240">
        <f>CNT_V!D34</f>
        <v>0</v>
      </c>
      <c r="E56" s="240">
        <f>CNT_V!E34</f>
        <v>0</v>
      </c>
      <c r="F56" s="240">
        <f>CNT_V!F34</f>
        <v>0</v>
      </c>
      <c r="G56" s="240">
        <f>CNT_V!G34</f>
        <v>0</v>
      </c>
      <c r="H56" s="240">
        <f>CNT_V!H34</f>
        <v>1</v>
      </c>
      <c r="I56" s="241">
        <f>CNT_V!I34</f>
        <v>0</v>
      </c>
      <c r="J56" s="274">
        <f>CNT_V!J34</f>
        <v>0</v>
      </c>
      <c r="K56" s="240">
        <f>CNT_V!K34</f>
        <v>0</v>
      </c>
      <c r="L56" s="240">
        <f>CNT_V!L34</f>
        <v>0</v>
      </c>
      <c r="M56" s="241">
        <f>CNT_V!M34</f>
        <v>0</v>
      </c>
      <c r="N56" s="274">
        <f>CNT_V!N34</f>
        <v>0</v>
      </c>
      <c r="O56" s="241">
        <f>CNT_V!O34</f>
        <v>2</v>
      </c>
      <c r="P56" s="275">
        <f>CNT_V!P34</f>
        <v>0</v>
      </c>
      <c r="Q56" s="471"/>
    </row>
    <row r="57" spans="1:17" s="220" customFormat="1" x14ac:dyDescent="0.25">
      <c r="A57" s="144" t="str">
        <f>CNT_V!A35</f>
        <v>SP2018/114</v>
      </c>
      <c r="B57" s="274">
        <f>CNT_V!B35</f>
        <v>2</v>
      </c>
      <c r="C57" s="240">
        <f>CNT_V!C35</f>
        <v>0</v>
      </c>
      <c r="D57" s="240">
        <f>CNT_V!D35</f>
        <v>0</v>
      </c>
      <c r="E57" s="240">
        <f>CNT_V!E35</f>
        <v>0</v>
      </c>
      <c r="F57" s="240">
        <f>CNT_V!F35</f>
        <v>0</v>
      </c>
      <c r="G57" s="240">
        <f>CNT_V!G35</f>
        <v>0</v>
      </c>
      <c r="H57" s="240">
        <f>CNT_V!H35</f>
        <v>1</v>
      </c>
      <c r="I57" s="241">
        <f>CNT_V!I35</f>
        <v>0</v>
      </c>
      <c r="J57" s="274">
        <f>CNT_V!J35</f>
        <v>0</v>
      </c>
      <c r="K57" s="240">
        <f>CNT_V!K35</f>
        <v>0</v>
      </c>
      <c r="L57" s="240">
        <f>CNT_V!L35</f>
        <v>0</v>
      </c>
      <c r="M57" s="241">
        <f>CNT_V!M35</f>
        <v>0</v>
      </c>
      <c r="N57" s="274">
        <f>CNT_V!N35</f>
        <v>0</v>
      </c>
      <c r="O57" s="241">
        <f>CNT_V!O35</f>
        <v>0</v>
      </c>
      <c r="P57" s="275">
        <f>CNT_V!P35</f>
        <v>0</v>
      </c>
      <c r="Q57" s="471"/>
    </row>
    <row r="58" spans="1:17" s="220" customFormat="1" x14ac:dyDescent="0.25">
      <c r="A58" s="144" t="str">
        <f>CNT_V!A36</f>
        <v>SP2018/122</v>
      </c>
      <c r="B58" s="274">
        <f>CNT_V!B36</f>
        <v>2</v>
      </c>
      <c r="C58" s="240">
        <f>CNT_V!C36</f>
        <v>0</v>
      </c>
      <c r="D58" s="240">
        <f>CNT_V!D36</f>
        <v>0</v>
      </c>
      <c r="E58" s="240">
        <f>CNT_V!E36</f>
        <v>0</v>
      </c>
      <c r="F58" s="240">
        <f>CNT_V!F36</f>
        <v>0</v>
      </c>
      <c r="G58" s="240">
        <f>CNT_V!G36</f>
        <v>0</v>
      </c>
      <c r="H58" s="240">
        <f>CNT_V!H36</f>
        <v>1</v>
      </c>
      <c r="I58" s="241">
        <f>CNT_V!I36</f>
        <v>0</v>
      </c>
      <c r="J58" s="274">
        <f>CNT_V!J36</f>
        <v>0</v>
      </c>
      <c r="K58" s="240">
        <f>CNT_V!K36</f>
        <v>0</v>
      </c>
      <c r="L58" s="240">
        <f>CNT_V!L36</f>
        <v>0</v>
      </c>
      <c r="M58" s="241">
        <f>CNT_V!M36</f>
        <v>0</v>
      </c>
      <c r="N58" s="274">
        <f>CNT_V!N36</f>
        <v>1</v>
      </c>
      <c r="O58" s="241">
        <f>CNT_V!O36</f>
        <v>0</v>
      </c>
      <c r="P58" s="275">
        <f>CNT_V!P36</f>
        <v>0</v>
      </c>
      <c r="Q58" s="471"/>
    </row>
    <row r="59" spans="1:17" s="220" customFormat="1" x14ac:dyDescent="0.25">
      <c r="A59" s="144" t="str">
        <f>CNT_V!A37</f>
        <v>SP2018/75</v>
      </c>
      <c r="B59" s="274">
        <f>CNT_V!B37</f>
        <v>0</v>
      </c>
      <c r="C59" s="240">
        <f>CNT_V!C37</f>
        <v>1</v>
      </c>
      <c r="D59" s="240">
        <f>CNT_V!D37</f>
        <v>0</v>
      </c>
      <c r="E59" s="240">
        <f>CNT_V!E37</f>
        <v>0</v>
      </c>
      <c r="F59" s="240">
        <f>CNT_V!F37</f>
        <v>0</v>
      </c>
      <c r="G59" s="240">
        <f>CNT_V!G37</f>
        <v>0</v>
      </c>
      <c r="H59" s="240">
        <f>CNT_V!H37</f>
        <v>1</v>
      </c>
      <c r="I59" s="241">
        <f>CNT_V!I37</f>
        <v>0</v>
      </c>
      <c r="J59" s="274">
        <f>CNT_V!J37</f>
        <v>0</v>
      </c>
      <c r="K59" s="240">
        <f>CNT_V!K37</f>
        <v>0</v>
      </c>
      <c r="L59" s="240">
        <f>CNT_V!L37</f>
        <v>0</v>
      </c>
      <c r="M59" s="241">
        <f>CNT_V!M37</f>
        <v>0</v>
      </c>
      <c r="N59" s="274">
        <f>CNT_V!N37</f>
        <v>0</v>
      </c>
      <c r="O59" s="241">
        <f>CNT_V!O37</f>
        <v>0</v>
      </c>
      <c r="P59" s="275">
        <f>CNT_V!P37</f>
        <v>0</v>
      </c>
      <c r="Q59" s="471"/>
    </row>
    <row r="60" spans="1:17" s="220" customFormat="1" x14ac:dyDescent="0.25">
      <c r="A60" s="144" t="str">
        <f>CNT_V!A38</f>
        <v>SP2018/112</v>
      </c>
      <c r="B60" s="274">
        <f>CNT_V!B38</f>
        <v>2</v>
      </c>
      <c r="C60" s="240">
        <f>CNT_V!C38</f>
        <v>0</v>
      </c>
      <c r="D60" s="240">
        <f>CNT_V!D38</f>
        <v>0</v>
      </c>
      <c r="E60" s="240">
        <f>CNT_V!E38</f>
        <v>0</v>
      </c>
      <c r="F60" s="240">
        <f>CNT_V!F38</f>
        <v>0</v>
      </c>
      <c r="G60" s="240">
        <f>CNT_V!G38</f>
        <v>0</v>
      </c>
      <c r="H60" s="240">
        <f>CNT_V!H38</f>
        <v>0</v>
      </c>
      <c r="I60" s="241">
        <f>CNT_V!I38</f>
        <v>0</v>
      </c>
      <c r="J60" s="274">
        <f>CNT_V!J38</f>
        <v>0</v>
      </c>
      <c r="K60" s="240">
        <f>CNT_V!K38</f>
        <v>0</v>
      </c>
      <c r="L60" s="240">
        <f>CNT_V!L38</f>
        <v>0</v>
      </c>
      <c r="M60" s="241">
        <f>CNT_V!M38</f>
        <v>0</v>
      </c>
      <c r="N60" s="274">
        <f>CNT_V!N38</f>
        <v>0</v>
      </c>
      <c r="O60" s="241">
        <f>CNT_V!O38</f>
        <v>0</v>
      </c>
      <c r="P60" s="275">
        <f>CNT_V!P38</f>
        <v>0</v>
      </c>
      <c r="Q60" s="471"/>
    </row>
    <row r="61" spans="1:17" s="220" customFormat="1" x14ac:dyDescent="0.25">
      <c r="A61" s="144" t="str">
        <f>CNT_V!A39</f>
        <v>SP 2018/74</v>
      </c>
      <c r="B61" s="274">
        <f>CNT_V!B39</f>
        <v>3</v>
      </c>
      <c r="C61" s="240">
        <f>CNT_V!C39</f>
        <v>0</v>
      </c>
      <c r="D61" s="240">
        <f>CNT_V!D39</f>
        <v>0</v>
      </c>
      <c r="E61" s="240">
        <f>CNT_V!E39</f>
        <v>0</v>
      </c>
      <c r="F61" s="240">
        <f>CNT_V!F39</f>
        <v>0</v>
      </c>
      <c r="G61" s="240">
        <f>CNT_V!G39</f>
        <v>0</v>
      </c>
      <c r="H61" s="240">
        <f>CNT_V!H39</f>
        <v>0</v>
      </c>
      <c r="I61" s="241">
        <f>CNT_V!I39</f>
        <v>0</v>
      </c>
      <c r="J61" s="274">
        <f>CNT_V!J39</f>
        <v>0</v>
      </c>
      <c r="K61" s="240">
        <f>CNT_V!K39</f>
        <v>0</v>
      </c>
      <c r="L61" s="240">
        <f>CNT_V!L39</f>
        <v>0</v>
      </c>
      <c r="M61" s="241">
        <f>CNT_V!M39</f>
        <v>0</v>
      </c>
      <c r="N61" s="274">
        <f>CNT_V!N39</f>
        <v>0</v>
      </c>
      <c r="O61" s="241">
        <f>CNT_V!O39</f>
        <v>0</v>
      </c>
      <c r="P61" s="275">
        <f>CNT_V!P39</f>
        <v>0</v>
      </c>
      <c r="Q61" s="471"/>
    </row>
    <row r="62" spans="1:17" s="220" customFormat="1" ht="15.75" thickBot="1" x14ac:dyDescent="0.3">
      <c r="A62" s="442" t="str">
        <f>CNT_V!A40</f>
        <v>SP2018/71</v>
      </c>
      <c r="B62" s="443">
        <f>CNT_V!B40</f>
        <v>1</v>
      </c>
      <c r="C62" s="444">
        <f>CNT_V!C40</f>
        <v>0</v>
      </c>
      <c r="D62" s="444">
        <f>CNT_V!D40</f>
        <v>0</v>
      </c>
      <c r="E62" s="444">
        <f>CNT_V!E40</f>
        <v>0</v>
      </c>
      <c r="F62" s="444">
        <f>CNT_V!F40</f>
        <v>0</v>
      </c>
      <c r="G62" s="444">
        <f>CNT_V!G40</f>
        <v>0</v>
      </c>
      <c r="H62" s="444">
        <f>CNT_V!H40</f>
        <v>0</v>
      </c>
      <c r="I62" s="445">
        <f>CNT_V!I40</f>
        <v>0</v>
      </c>
      <c r="J62" s="443">
        <f>CNT_V!J40</f>
        <v>0</v>
      </c>
      <c r="K62" s="444">
        <f>CNT_V!K40</f>
        <v>0</v>
      </c>
      <c r="L62" s="444">
        <f>CNT_V!L40</f>
        <v>0</v>
      </c>
      <c r="M62" s="445">
        <f>CNT_V!M40</f>
        <v>0</v>
      </c>
      <c r="N62" s="443">
        <f>CNT_V!N40</f>
        <v>0</v>
      </c>
      <c r="O62" s="445">
        <f>CNT_V!O40</f>
        <v>0</v>
      </c>
      <c r="P62" s="446">
        <f>CNT_V!P40</f>
        <v>0</v>
      </c>
      <c r="Q62" s="471"/>
    </row>
    <row r="63" spans="1:17" s="220" customFormat="1" x14ac:dyDescent="0.25">
      <c r="A63" s="143" t="str">
        <f>IT4I_V!A25</f>
        <v>SP2018/142</v>
      </c>
      <c r="B63" s="258">
        <f>IT4I_V!B25</f>
        <v>0</v>
      </c>
      <c r="C63" s="238">
        <f>IT4I_V!C25</f>
        <v>0</v>
      </c>
      <c r="D63" s="238">
        <f>IT4I_V!D25</f>
        <v>0</v>
      </c>
      <c r="E63" s="238">
        <f>IT4I_V!E25</f>
        <v>0</v>
      </c>
      <c r="F63" s="238">
        <f>IT4I_V!F25</f>
        <v>0</v>
      </c>
      <c r="G63" s="238">
        <f>IT4I_V!G25</f>
        <v>0</v>
      </c>
      <c r="H63" s="238">
        <f>IT4I_V!H25</f>
        <v>2</v>
      </c>
      <c r="I63" s="448">
        <f>IT4I_V!I25</f>
        <v>0</v>
      </c>
      <c r="J63" s="272">
        <f>IT4I_V!J25</f>
        <v>0</v>
      </c>
      <c r="K63" s="238">
        <f>IT4I_V!K25</f>
        <v>0</v>
      </c>
      <c r="L63" s="238">
        <f>IT4I_V!L25</f>
        <v>0</v>
      </c>
      <c r="M63" s="239">
        <f>IT4I_V!M25</f>
        <v>0</v>
      </c>
      <c r="N63" s="272">
        <f>IT4I_V!N25</f>
        <v>0</v>
      </c>
      <c r="O63" s="238">
        <f>IT4I_V!O25</f>
        <v>0</v>
      </c>
      <c r="P63" s="239">
        <f>IT4I_V!P25</f>
        <v>0</v>
      </c>
      <c r="Q63" s="472" t="s">
        <v>49</v>
      </c>
    </row>
    <row r="64" spans="1:17" s="220" customFormat="1" x14ac:dyDescent="0.25">
      <c r="A64" s="144" t="str">
        <f>IT4I_V!A26</f>
        <v>SP2018/96</v>
      </c>
      <c r="B64" s="447">
        <f>IT4I_V!B26</f>
        <v>2</v>
      </c>
      <c r="C64" s="440">
        <f>IT4I_V!C26</f>
        <v>0</v>
      </c>
      <c r="D64" s="440">
        <f>IT4I_V!D26</f>
        <v>0</v>
      </c>
      <c r="E64" s="440">
        <f>IT4I_V!E26</f>
        <v>0</v>
      </c>
      <c r="F64" s="440">
        <f>IT4I_V!F26</f>
        <v>0</v>
      </c>
      <c r="G64" s="440">
        <f>IT4I_V!G26</f>
        <v>0</v>
      </c>
      <c r="H64" s="440">
        <f>IT4I_V!H26</f>
        <v>0</v>
      </c>
      <c r="I64" s="449">
        <f>IT4I_V!I26</f>
        <v>0</v>
      </c>
      <c r="J64" s="439">
        <f>IT4I_V!J26</f>
        <v>0</v>
      </c>
      <c r="K64" s="440">
        <f>IT4I_V!K26</f>
        <v>1</v>
      </c>
      <c r="L64" s="440">
        <f>IT4I_V!L26</f>
        <v>0</v>
      </c>
      <c r="M64" s="441">
        <f>IT4I_V!M26</f>
        <v>0</v>
      </c>
      <c r="N64" s="439">
        <f>IT4I_V!N26</f>
        <v>2</v>
      </c>
      <c r="O64" s="440">
        <f>IT4I_V!O26</f>
        <v>0</v>
      </c>
      <c r="P64" s="441">
        <f>IT4I_V!P26</f>
        <v>0</v>
      </c>
      <c r="Q64" s="473"/>
    </row>
    <row r="65" spans="1:17" s="220" customFormat="1" x14ac:dyDescent="0.25">
      <c r="A65" s="144" t="str">
        <f>IT4I_V!A27</f>
        <v>SP2018/180</v>
      </c>
      <c r="B65" s="447">
        <f>IT4I_V!B27</f>
        <v>0</v>
      </c>
      <c r="C65" s="440">
        <f>IT4I_V!C27</f>
        <v>0</v>
      </c>
      <c r="D65" s="440">
        <f>IT4I_V!D27</f>
        <v>0</v>
      </c>
      <c r="E65" s="440">
        <f>IT4I_V!E27</f>
        <v>0</v>
      </c>
      <c r="F65" s="440">
        <f>IT4I_V!F27</f>
        <v>0</v>
      </c>
      <c r="G65" s="440">
        <f>IT4I_V!G27</f>
        <v>0</v>
      </c>
      <c r="H65" s="440">
        <f>IT4I_V!H27</f>
        <v>2</v>
      </c>
      <c r="I65" s="449">
        <f>IT4I_V!I27</f>
        <v>1</v>
      </c>
      <c r="J65" s="439">
        <f>IT4I_V!J27</f>
        <v>0</v>
      </c>
      <c r="K65" s="440">
        <f>IT4I_V!K27</f>
        <v>1</v>
      </c>
      <c r="L65" s="440">
        <f>IT4I_V!L27</f>
        <v>0</v>
      </c>
      <c r="M65" s="441">
        <f>IT4I_V!M27</f>
        <v>0</v>
      </c>
      <c r="N65" s="439">
        <f>IT4I_V!N27</f>
        <v>0</v>
      </c>
      <c r="O65" s="440">
        <f>IT4I_V!O27</f>
        <v>5</v>
      </c>
      <c r="P65" s="441">
        <f>IT4I_V!P27</f>
        <v>0</v>
      </c>
      <c r="Q65" s="473"/>
    </row>
    <row r="66" spans="1:17" s="403" customFormat="1" x14ac:dyDescent="0.25">
      <c r="A66" s="144" t="str">
        <f>IT4I_V!A28</f>
        <v>SP2018/173</v>
      </c>
      <c r="B66" s="447">
        <f>IT4I_V!B28</f>
        <v>3</v>
      </c>
      <c r="C66" s="440">
        <f>IT4I_V!C28</f>
        <v>0</v>
      </c>
      <c r="D66" s="440">
        <f>IT4I_V!D28</f>
        <v>0</v>
      </c>
      <c r="E66" s="440">
        <f>IT4I_V!E28</f>
        <v>0</v>
      </c>
      <c r="F66" s="440">
        <f>IT4I_V!F28</f>
        <v>0</v>
      </c>
      <c r="G66" s="440">
        <f>IT4I_V!G28</f>
        <v>0</v>
      </c>
      <c r="H66" s="440">
        <f>IT4I_V!H28</f>
        <v>1</v>
      </c>
      <c r="I66" s="449">
        <f>IT4I_V!I28</f>
        <v>0</v>
      </c>
      <c r="J66" s="439">
        <f>IT4I_V!J28</f>
        <v>0</v>
      </c>
      <c r="K66" s="440">
        <f>IT4I_V!K28</f>
        <v>0</v>
      </c>
      <c r="L66" s="440">
        <f>IT4I_V!L28</f>
        <v>0</v>
      </c>
      <c r="M66" s="441">
        <f>IT4I_V!M28</f>
        <v>0</v>
      </c>
      <c r="N66" s="439">
        <f>IT4I_V!N28</f>
        <v>0</v>
      </c>
      <c r="O66" s="440">
        <f>IT4I_V!O28</f>
        <v>0</v>
      </c>
      <c r="P66" s="441">
        <f>IT4I_V!P28</f>
        <v>0</v>
      </c>
      <c r="Q66" s="473"/>
    </row>
    <row r="67" spans="1:17" s="403" customFormat="1" x14ac:dyDescent="0.25">
      <c r="A67" s="144" t="str">
        <f>IT4I_V!A29</f>
        <v>SP2018/178</v>
      </c>
      <c r="B67" s="447">
        <f>IT4I_V!B29</f>
        <v>1</v>
      </c>
      <c r="C67" s="440">
        <f>IT4I_V!C29</f>
        <v>0</v>
      </c>
      <c r="D67" s="440">
        <f>IT4I_V!D29</f>
        <v>0</v>
      </c>
      <c r="E67" s="440">
        <f>IT4I_V!E29</f>
        <v>0</v>
      </c>
      <c r="F67" s="440">
        <f>IT4I_V!F29</f>
        <v>0</v>
      </c>
      <c r="G67" s="440">
        <f>IT4I_V!G29</f>
        <v>0</v>
      </c>
      <c r="H67" s="440">
        <f>IT4I_V!H29</f>
        <v>1</v>
      </c>
      <c r="I67" s="449">
        <f>IT4I_V!I29</f>
        <v>0</v>
      </c>
      <c r="J67" s="439">
        <f>IT4I_V!J29</f>
        <v>0</v>
      </c>
      <c r="K67" s="440">
        <f>IT4I_V!K29</f>
        <v>0</v>
      </c>
      <c r="L67" s="440">
        <f>IT4I_V!L29</f>
        <v>0</v>
      </c>
      <c r="M67" s="441">
        <f>IT4I_V!M29</f>
        <v>0</v>
      </c>
      <c r="N67" s="439">
        <f>IT4I_V!N29</f>
        <v>0</v>
      </c>
      <c r="O67" s="440">
        <f>IT4I_V!O29</f>
        <v>0</v>
      </c>
      <c r="P67" s="441">
        <f>IT4I_V!P29</f>
        <v>0</v>
      </c>
      <c r="Q67" s="473"/>
    </row>
    <row r="68" spans="1:17" s="403" customFormat="1" x14ac:dyDescent="0.25">
      <c r="A68" s="144" t="str">
        <f>IT4I_V!A30</f>
        <v>SP2018/166</v>
      </c>
      <c r="B68" s="447">
        <f>IT4I_V!B30</f>
        <v>2</v>
      </c>
      <c r="C68" s="440">
        <f>IT4I_V!C30</f>
        <v>0</v>
      </c>
      <c r="D68" s="440">
        <f>IT4I_V!D30</f>
        <v>0</v>
      </c>
      <c r="E68" s="440">
        <f>IT4I_V!E30</f>
        <v>0</v>
      </c>
      <c r="F68" s="440">
        <f>IT4I_V!F30</f>
        <v>0</v>
      </c>
      <c r="G68" s="440">
        <f>IT4I_V!G30</f>
        <v>0</v>
      </c>
      <c r="H68" s="440">
        <f>IT4I_V!H30</f>
        <v>0</v>
      </c>
      <c r="I68" s="449">
        <f>IT4I_V!I30</f>
        <v>0</v>
      </c>
      <c r="J68" s="439">
        <f>IT4I_V!J30</f>
        <v>0</v>
      </c>
      <c r="K68" s="440">
        <f>IT4I_V!K30</f>
        <v>0</v>
      </c>
      <c r="L68" s="440">
        <f>IT4I_V!L30</f>
        <v>0</v>
      </c>
      <c r="M68" s="441">
        <f>IT4I_V!M30</f>
        <v>0</v>
      </c>
      <c r="N68" s="439">
        <f>IT4I_V!N30</f>
        <v>0</v>
      </c>
      <c r="O68" s="440">
        <f>IT4I_V!O30</f>
        <v>0</v>
      </c>
      <c r="P68" s="441">
        <f>IT4I_V!P30</f>
        <v>0</v>
      </c>
      <c r="Q68" s="473"/>
    </row>
    <row r="69" spans="1:17" s="403" customFormat="1" x14ac:dyDescent="0.25">
      <c r="A69" s="144" t="str">
        <f>IT4I_V!A31</f>
        <v>SP2018/159</v>
      </c>
      <c r="B69" s="447">
        <f>IT4I_V!B31</f>
        <v>0</v>
      </c>
      <c r="C69" s="440">
        <f>IT4I_V!C31</f>
        <v>0</v>
      </c>
      <c r="D69" s="440">
        <f>IT4I_V!D31</f>
        <v>0</v>
      </c>
      <c r="E69" s="440">
        <f>IT4I_V!E31</f>
        <v>0</v>
      </c>
      <c r="F69" s="440">
        <f>IT4I_V!F31</f>
        <v>0</v>
      </c>
      <c r="G69" s="440">
        <f>IT4I_V!G31</f>
        <v>0</v>
      </c>
      <c r="H69" s="440">
        <f>IT4I_V!H31</f>
        <v>0</v>
      </c>
      <c r="I69" s="449">
        <f>IT4I_V!I31</f>
        <v>0</v>
      </c>
      <c r="J69" s="439">
        <f>IT4I_V!J31</f>
        <v>0</v>
      </c>
      <c r="K69" s="440">
        <f>IT4I_V!K31</f>
        <v>0</v>
      </c>
      <c r="L69" s="440">
        <f>IT4I_V!L31</f>
        <v>0</v>
      </c>
      <c r="M69" s="441">
        <f>IT4I_V!M31</f>
        <v>0</v>
      </c>
      <c r="N69" s="439">
        <f>IT4I_V!N31</f>
        <v>0</v>
      </c>
      <c r="O69" s="440">
        <f>IT4I_V!O31</f>
        <v>0</v>
      </c>
      <c r="P69" s="441">
        <f>IT4I_V!P31</f>
        <v>0</v>
      </c>
      <c r="Q69" s="473"/>
    </row>
    <row r="70" spans="1:17" s="220" customFormat="1" x14ac:dyDescent="0.25">
      <c r="A70" s="144" t="str">
        <f>IT4I_V!A32</f>
        <v>SP2018/134</v>
      </c>
      <c r="B70" s="447">
        <f>IT4I_V!B32</f>
        <v>1</v>
      </c>
      <c r="C70" s="440">
        <f>IT4I_V!C32</f>
        <v>0</v>
      </c>
      <c r="D70" s="440">
        <f>IT4I_V!D32</f>
        <v>0</v>
      </c>
      <c r="E70" s="440">
        <f>IT4I_V!E32</f>
        <v>0</v>
      </c>
      <c r="F70" s="440">
        <f>IT4I_V!F32</f>
        <v>0</v>
      </c>
      <c r="G70" s="440">
        <f>IT4I_V!G32</f>
        <v>1</v>
      </c>
      <c r="H70" s="440">
        <f>IT4I_V!H32</f>
        <v>5</v>
      </c>
      <c r="I70" s="449">
        <f>IT4I_V!I32</f>
        <v>1</v>
      </c>
      <c r="J70" s="439">
        <f>IT4I_V!J32</f>
        <v>0</v>
      </c>
      <c r="K70" s="440">
        <f>IT4I_V!K32</f>
        <v>0</v>
      </c>
      <c r="L70" s="440">
        <f>IT4I_V!L32</f>
        <v>0</v>
      </c>
      <c r="M70" s="441">
        <f>IT4I_V!M32</f>
        <v>0</v>
      </c>
      <c r="N70" s="439">
        <f>IT4I_V!N32</f>
        <v>0</v>
      </c>
      <c r="O70" s="440">
        <f>IT4I_V!O32</f>
        <v>0</v>
      </c>
      <c r="P70" s="441">
        <f>IT4I_V!P32</f>
        <v>0</v>
      </c>
      <c r="Q70" s="473"/>
    </row>
    <row r="71" spans="1:17" s="220" customFormat="1" x14ac:dyDescent="0.25">
      <c r="A71" s="144" t="str">
        <f>IT4I_V!A33</f>
        <v>SP2018/161</v>
      </c>
      <c r="B71" s="447">
        <f>IT4I_V!B33</f>
        <v>2</v>
      </c>
      <c r="C71" s="440">
        <f>IT4I_V!C33</f>
        <v>0</v>
      </c>
      <c r="D71" s="440">
        <f>IT4I_V!D33</f>
        <v>0</v>
      </c>
      <c r="E71" s="440">
        <f>IT4I_V!E33</f>
        <v>0</v>
      </c>
      <c r="F71" s="440">
        <f>IT4I_V!F33</f>
        <v>0</v>
      </c>
      <c r="G71" s="440">
        <f>IT4I_V!G33</f>
        <v>0</v>
      </c>
      <c r="H71" s="440">
        <f>IT4I_V!H33</f>
        <v>4</v>
      </c>
      <c r="I71" s="449">
        <f>IT4I_V!I33</f>
        <v>0</v>
      </c>
      <c r="J71" s="439">
        <f>IT4I_V!J33</f>
        <v>0</v>
      </c>
      <c r="K71" s="440">
        <f>IT4I_V!K33</f>
        <v>0</v>
      </c>
      <c r="L71" s="440">
        <f>IT4I_V!L33</f>
        <v>0</v>
      </c>
      <c r="M71" s="441">
        <f>IT4I_V!M33</f>
        <v>0</v>
      </c>
      <c r="N71" s="439">
        <f>IT4I_V!N33</f>
        <v>0</v>
      </c>
      <c r="O71" s="440">
        <f>IT4I_V!O33</f>
        <v>0</v>
      </c>
      <c r="P71" s="441">
        <f>IT4I_V!P33</f>
        <v>0</v>
      </c>
      <c r="Q71" s="473"/>
    </row>
    <row r="72" spans="1:17" s="220" customFormat="1" ht="15.75" thickBot="1" x14ac:dyDescent="0.3">
      <c r="A72" s="146" t="str">
        <f>IT4I_V!A34</f>
        <v>SP2018/83</v>
      </c>
      <c r="B72" s="276">
        <f>IT4I_V!B34</f>
        <v>2</v>
      </c>
      <c r="C72" s="242">
        <f>IT4I_V!C34</f>
        <v>0</v>
      </c>
      <c r="D72" s="242">
        <f>IT4I_V!D34</f>
        <v>0</v>
      </c>
      <c r="E72" s="242">
        <f>IT4I_V!E34</f>
        <v>0</v>
      </c>
      <c r="F72" s="242">
        <f>IT4I_V!F34</f>
        <v>0</v>
      </c>
      <c r="G72" s="242">
        <f>IT4I_V!G34</f>
        <v>0</v>
      </c>
      <c r="H72" s="242">
        <f>IT4I_V!H34</f>
        <v>0</v>
      </c>
      <c r="I72" s="450">
        <f>IT4I_V!I34</f>
        <v>0</v>
      </c>
      <c r="J72" s="277">
        <f>IT4I_V!J34</f>
        <v>0</v>
      </c>
      <c r="K72" s="242">
        <f>IT4I_V!K34</f>
        <v>0</v>
      </c>
      <c r="L72" s="242">
        <f>IT4I_V!L34</f>
        <v>0</v>
      </c>
      <c r="M72" s="243">
        <f>IT4I_V!M34</f>
        <v>0</v>
      </c>
      <c r="N72" s="277">
        <f>IT4I_V!N34</f>
        <v>0</v>
      </c>
      <c r="O72" s="242">
        <f>IT4I_V!O34</f>
        <v>0</v>
      </c>
      <c r="P72" s="243">
        <f>IT4I_V!P34</f>
        <v>0</v>
      </c>
      <c r="Q72" s="473"/>
    </row>
    <row r="73" spans="1:17" s="43" customFormat="1" x14ac:dyDescent="0.25">
      <c r="A73" s="459" t="str">
        <f>VEC_V!A18</f>
        <v>SP2018/102</v>
      </c>
      <c r="B73" s="272">
        <f>VEC_V!B18</f>
        <v>0</v>
      </c>
      <c r="C73" s="238">
        <f>VEC_V!C18</f>
        <v>0</v>
      </c>
      <c r="D73" s="238">
        <f>VEC_V!D18</f>
        <v>0</v>
      </c>
      <c r="E73" s="238">
        <f>VEC_V!E18</f>
        <v>0</v>
      </c>
      <c r="F73" s="238">
        <f>VEC_V!F18</f>
        <v>0</v>
      </c>
      <c r="G73" s="238">
        <f>VEC_V!G18</f>
        <v>0</v>
      </c>
      <c r="H73" s="238">
        <f>VEC_V!H18</f>
        <v>2</v>
      </c>
      <c r="I73" s="239">
        <f>VEC_V!I18</f>
        <v>0</v>
      </c>
      <c r="J73" s="272">
        <f>VEC_V!J18</f>
        <v>2</v>
      </c>
      <c r="K73" s="238">
        <f>VEC_V!K18</f>
        <v>0</v>
      </c>
      <c r="L73" s="238">
        <f>VEC_V!L18</f>
        <v>0</v>
      </c>
      <c r="M73" s="239">
        <f>VEC_V!M18</f>
        <v>0</v>
      </c>
      <c r="N73" s="272">
        <f>VEC_V!N18</f>
        <v>0</v>
      </c>
      <c r="O73" s="238">
        <f>VEC_V!O18</f>
        <v>0</v>
      </c>
      <c r="P73" s="239">
        <f>VEC_V!P18</f>
        <v>0</v>
      </c>
      <c r="Q73" s="474" t="s">
        <v>50</v>
      </c>
    </row>
    <row r="74" spans="1:17" s="231" customFormat="1" x14ac:dyDescent="0.25">
      <c r="A74" s="304" t="str">
        <f>VEC_V!A19</f>
        <v>SP2018/171</v>
      </c>
      <c r="B74" s="439">
        <f>VEC_V!B19</f>
        <v>2</v>
      </c>
      <c r="C74" s="457">
        <f>VEC_V!C19</f>
        <v>0</v>
      </c>
      <c r="D74" s="457">
        <f>VEC_V!D19</f>
        <v>0</v>
      </c>
      <c r="E74" s="457">
        <f>VEC_V!E19</f>
        <v>0</v>
      </c>
      <c r="F74" s="457">
        <f>VEC_V!F19</f>
        <v>0</v>
      </c>
      <c r="G74" s="457">
        <f>VEC_V!G19</f>
        <v>0</v>
      </c>
      <c r="H74" s="457">
        <f>VEC_V!H19</f>
        <v>0</v>
      </c>
      <c r="I74" s="458">
        <f>VEC_V!I19</f>
        <v>0</v>
      </c>
      <c r="J74" s="439">
        <f>VEC_V!J19</f>
        <v>0</v>
      </c>
      <c r="K74" s="457">
        <f>VEC_V!K19</f>
        <v>0</v>
      </c>
      <c r="L74" s="457">
        <f>VEC_V!L19</f>
        <v>0</v>
      </c>
      <c r="M74" s="458">
        <f>VEC_V!M19</f>
        <v>0</v>
      </c>
      <c r="N74" s="439">
        <f>VEC_V!N19</f>
        <v>0</v>
      </c>
      <c r="O74" s="457">
        <f>VEC_V!O19</f>
        <v>0</v>
      </c>
      <c r="P74" s="458">
        <f>VEC_V!P19</f>
        <v>0</v>
      </c>
      <c r="Q74" s="475"/>
    </row>
    <row r="75" spans="1:17" ht="15.75" thickBot="1" x14ac:dyDescent="0.3">
      <c r="A75" s="305" t="str">
        <f>VEC_V!A20</f>
        <v>SP2018/174</v>
      </c>
      <c r="B75" s="277">
        <f>VEC_V!B20</f>
        <v>0</v>
      </c>
      <c r="C75" s="242">
        <f>VEC_V!C20</f>
        <v>0</v>
      </c>
      <c r="D75" s="242">
        <f>VEC_V!D20</f>
        <v>0</v>
      </c>
      <c r="E75" s="242">
        <f>VEC_V!E20</f>
        <v>0</v>
      </c>
      <c r="F75" s="242">
        <f>VEC_V!F20</f>
        <v>0</v>
      </c>
      <c r="G75" s="242">
        <f>VEC_V!G20</f>
        <v>0</v>
      </c>
      <c r="H75" s="242">
        <f>VEC_V!H20</f>
        <v>1</v>
      </c>
      <c r="I75" s="243">
        <f>VEC_V!I20</f>
        <v>0</v>
      </c>
      <c r="J75" s="277">
        <f>VEC_V!J20</f>
        <v>0</v>
      </c>
      <c r="K75" s="242">
        <f>VEC_V!K20</f>
        <v>0</v>
      </c>
      <c r="L75" s="242">
        <f>VEC_V!L20</f>
        <v>0</v>
      </c>
      <c r="M75" s="243">
        <f>VEC_V!M20</f>
        <v>0</v>
      </c>
      <c r="N75" s="277">
        <f>VEC_V!N20</f>
        <v>0</v>
      </c>
      <c r="O75" s="242">
        <f>VEC_V!O20</f>
        <v>0</v>
      </c>
      <c r="P75" s="243">
        <f>VEC_V!P20</f>
        <v>0</v>
      </c>
      <c r="Q75" s="476"/>
    </row>
    <row r="76" spans="1:17" ht="16.5" thickBot="1" x14ac:dyDescent="0.3">
      <c r="A76" s="456" t="str">
        <f>CPIT_V!A18</f>
        <v>SP2018/89</v>
      </c>
      <c r="B76" s="452">
        <f>CPIT_V!B18</f>
        <v>0</v>
      </c>
      <c r="C76" s="453">
        <f>CPIT_V!C18</f>
        <v>0</v>
      </c>
      <c r="D76" s="453">
        <f>CPIT_V!D18</f>
        <v>0</v>
      </c>
      <c r="E76" s="453">
        <f>CPIT_V!E18</f>
        <v>0</v>
      </c>
      <c r="F76" s="453">
        <f>CPIT_V!F18</f>
        <v>0</v>
      </c>
      <c r="G76" s="453">
        <f>CPIT_V!G18</f>
        <v>0</v>
      </c>
      <c r="H76" s="453">
        <f>CPIT_V!H18</f>
        <v>0</v>
      </c>
      <c r="I76" s="454">
        <f>CPIT_V!I18</f>
        <v>0</v>
      </c>
      <c r="J76" s="452">
        <f>CPIT_V!J18</f>
        <v>0</v>
      </c>
      <c r="K76" s="453">
        <f>CPIT_V!K18</f>
        <v>0</v>
      </c>
      <c r="L76" s="453">
        <f>CPIT_V!L18</f>
        <v>2</v>
      </c>
      <c r="M76" s="454">
        <f>CPIT_V!M18</f>
        <v>0</v>
      </c>
      <c r="N76" s="452">
        <f>CPIT_V!N18</f>
        <v>0</v>
      </c>
      <c r="O76" s="454">
        <f>CPIT_V!O18</f>
        <v>0</v>
      </c>
      <c r="P76" s="455">
        <f>CPIT_V!P18</f>
        <v>0</v>
      </c>
      <c r="Q76" s="306" t="s">
        <v>51</v>
      </c>
    </row>
    <row r="77" spans="1:17" ht="15.75" thickBot="1" x14ac:dyDescent="0.3">
      <c r="A77" s="223" t="s">
        <v>11</v>
      </c>
      <c r="B77" s="75">
        <f t="shared" ref="B77:P77" si="1">SUM(B51:B76)</f>
        <v>38</v>
      </c>
      <c r="C77" s="78">
        <f t="shared" si="1"/>
        <v>1</v>
      </c>
      <c r="D77" s="78">
        <f t="shared" si="1"/>
        <v>0</v>
      </c>
      <c r="E77" s="78">
        <f t="shared" si="1"/>
        <v>0</v>
      </c>
      <c r="F77" s="78">
        <f t="shared" si="1"/>
        <v>0</v>
      </c>
      <c r="G77" s="78">
        <f t="shared" si="1"/>
        <v>1</v>
      </c>
      <c r="H77" s="78">
        <f>SUM(H51:H76)</f>
        <v>25</v>
      </c>
      <c r="I77" s="79">
        <f t="shared" si="1"/>
        <v>3</v>
      </c>
      <c r="J77" s="75">
        <f t="shared" si="1"/>
        <v>8</v>
      </c>
      <c r="K77" s="78">
        <f t="shared" si="1"/>
        <v>11</v>
      </c>
      <c r="L77" s="78">
        <f t="shared" si="1"/>
        <v>2</v>
      </c>
      <c r="M77" s="79">
        <f t="shared" si="1"/>
        <v>0</v>
      </c>
      <c r="N77" s="75">
        <f t="shared" si="1"/>
        <v>3</v>
      </c>
      <c r="O77" s="79">
        <f t="shared" si="1"/>
        <v>12</v>
      </c>
      <c r="P77" s="307">
        <f t="shared" si="1"/>
        <v>0</v>
      </c>
    </row>
  </sheetData>
  <mergeCells count="18">
    <mergeCell ref="R7:R20"/>
    <mergeCell ref="R22:R31"/>
    <mergeCell ref="R32:R36"/>
    <mergeCell ref="R37:R39"/>
    <mergeCell ref="R40:R42"/>
    <mergeCell ref="B4:P4"/>
    <mergeCell ref="N5:O5"/>
    <mergeCell ref="A4:A6"/>
    <mergeCell ref="B5:I5"/>
    <mergeCell ref="J5:M5"/>
    <mergeCell ref="Q51:Q62"/>
    <mergeCell ref="Q63:Q72"/>
    <mergeCell ref="Q73:Q75"/>
    <mergeCell ref="A48:A50"/>
    <mergeCell ref="B48:P48"/>
    <mergeCell ref="B49:I49"/>
    <mergeCell ref="J49:M49"/>
    <mergeCell ref="N49:O49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6"/>
  <sheetViews>
    <sheetView workbookViewId="0">
      <selection activeCell="G2" sqref="G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7" ht="15.75" thickBot="1" x14ac:dyDescent="0.3">
      <c r="A1" s="19" t="s">
        <v>0</v>
      </c>
      <c r="B1" s="19" t="s">
        <v>1</v>
      </c>
      <c r="C1" s="27" t="s">
        <v>2</v>
      </c>
      <c r="D1" s="31" t="s">
        <v>3</v>
      </c>
      <c r="E1" s="494" t="s">
        <v>38</v>
      </c>
      <c r="F1" s="495"/>
    </row>
    <row r="2" spans="1:7" ht="103.5" customHeight="1" thickBot="1" x14ac:dyDescent="0.3">
      <c r="A2" s="404"/>
      <c r="B2" s="405"/>
      <c r="C2" s="405"/>
      <c r="D2" s="460"/>
      <c r="E2" s="496" t="s">
        <v>180</v>
      </c>
      <c r="F2" s="497"/>
      <c r="G2" s="236"/>
    </row>
    <row r="3" spans="1:7" ht="15.75" thickBot="1" x14ac:dyDescent="0.3">
      <c r="A3" s="32" t="s">
        <v>37</v>
      </c>
      <c r="B3" s="33"/>
      <c r="C3" s="34"/>
      <c r="D3" s="35">
        <f>SUM(D2)</f>
        <v>0</v>
      </c>
      <c r="E3" s="36"/>
      <c r="F3" s="37"/>
    </row>
    <row r="5" spans="1:7" x14ac:dyDescent="0.25">
      <c r="A5" s="61" t="s">
        <v>43</v>
      </c>
      <c r="B5" s="61"/>
      <c r="C5" s="61"/>
      <c r="D5" s="61"/>
      <c r="E5" s="61"/>
      <c r="F5" s="61"/>
    </row>
    <row r="6" spans="1:7" x14ac:dyDescent="0.25">
      <c r="A6" s="61" t="s">
        <v>44</v>
      </c>
      <c r="B6" s="61"/>
      <c r="C6" s="61"/>
      <c r="D6" s="61"/>
      <c r="E6" s="61"/>
      <c r="F6" s="61"/>
    </row>
  </sheetData>
  <mergeCells count="2">
    <mergeCell ref="E1:F1"/>
    <mergeCell ref="E2:F2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5"/>
  <sheetViews>
    <sheetView topLeftCell="A7" zoomScale="110" zoomScaleNormal="110" workbookViewId="0">
      <selection activeCell="H21" sqref="H2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47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5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2.5" x14ac:dyDescent="0.25">
      <c r="A5" s="358" t="s">
        <v>54</v>
      </c>
      <c r="B5" s="359" t="s">
        <v>55</v>
      </c>
      <c r="C5" s="385" t="s">
        <v>74</v>
      </c>
      <c r="D5" s="102">
        <v>0</v>
      </c>
      <c r="E5" s="103">
        <v>190000</v>
      </c>
      <c r="F5" s="103">
        <v>45000</v>
      </c>
      <c r="G5" s="103">
        <v>45000</v>
      </c>
      <c r="H5" s="310">
        <v>12</v>
      </c>
      <c r="I5" s="310">
        <v>9</v>
      </c>
      <c r="J5" s="310">
        <v>9</v>
      </c>
      <c r="K5" s="310">
        <v>6.17</v>
      </c>
      <c r="L5" s="310">
        <v>3</v>
      </c>
      <c r="M5" s="311" t="s">
        <v>56</v>
      </c>
    </row>
    <row r="6" spans="1:18" s="42" customFormat="1" ht="45" x14ac:dyDescent="0.25">
      <c r="A6" s="360" t="s">
        <v>61</v>
      </c>
      <c r="B6" s="361" t="s">
        <v>62</v>
      </c>
      <c r="C6" s="362" t="s">
        <v>63</v>
      </c>
      <c r="D6" s="348">
        <v>0</v>
      </c>
      <c r="E6" s="349">
        <v>150000</v>
      </c>
      <c r="F6" s="349">
        <v>32000</v>
      </c>
      <c r="G6" s="349">
        <v>32000</v>
      </c>
      <c r="H6" s="350">
        <v>3</v>
      </c>
      <c r="I6" s="350">
        <v>2</v>
      </c>
      <c r="J6" s="350">
        <v>2</v>
      </c>
      <c r="K6" s="350">
        <v>1.33</v>
      </c>
      <c r="L6" s="350">
        <v>1</v>
      </c>
      <c r="M6" s="347" t="s">
        <v>56</v>
      </c>
    </row>
    <row r="7" spans="1:18" ht="56.25" x14ac:dyDescent="0.25">
      <c r="A7" s="363" t="s">
        <v>64</v>
      </c>
      <c r="B7" s="313" t="s">
        <v>65</v>
      </c>
      <c r="C7" s="265" t="s">
        <v>66</v>
      </c>
      <c r="D7" s="105">
        <v>0</v>
      </c>
      <c r="E7" s="106">
        <v>200000</v>
      </c>
      <c r="F7" s="106" t="s">
        <v>67</v>
      </c>
      <c r="G7" s="106" t="s">
        <v>67</v>
      </c>
      <c r="H7" s="107">
        <v>4</v>
      </c>
      <c r="I7" s="107">
        <v>3</v>
      </c>
      <c r="J7" s="107">
        <v>3</v>
      </c>
      <c r="K7" s="108">
        <v>2</v>
      </c>
      <c r="L7" s="108">
        <v>1</v>
      </c>
      <c r="M7" s="314" t="s">
        <v>56</v>
      </c>
      <c r="O7" s="466" t="s">
        <v>45</v>
      </c>
      <c r="P7" s="466"/>
    </row>
    <row r="8" spans="1:18" ht="24" customHeight="1" x14ac:dyDescent="0.25">
      <c r="A8" s="363" t="s">
        <v>75</v>
      </c>
      <c r="B8" s="313" t="s">
        <v>76</v>
      </c>
      <c r="C8" s="232" t="s">
        <v>77</v>
      </c>
      <c r="D8" s="105">
        <v>0</v>
      </c>
      <c r="E8" s="106">
        <v>200000</v>
      </c>
      <c r="F8" s="106">
        <v>30000</v>
      </c>
      <c r="G8" s="172">
        <v>30000</v>
      </c>
      <c r="H8" s="107">
        <v>5</v>
      </c>
      <c r="I8" s="107">
        <v>4</v>
      </c>
      <c r="J8" s="107">
        <v>1</v>
      </c>
      <c r="K8" s="108">
        <v>3.33</v>
      </c>
      <c r="L8" s="108">
        <v>1</v>
      </c>
      <c r="M8" s="386" t="s">
        <v>56</v>
      </c>
      <c r="O8" s="466"/>
      <c r="P8" s="466"/>
    </row>
    <row r="9" spans="1:18" ht="56.25" x14ac:dyDescent="0.25">
      <c r="A9" s="177" t="s">
        <v>78</v>
      </c>
      <c r="B9" s="178" t="s">
        <v>79</v>
      </c>
      <c r="C9" s="180" t="s">
        <v>80</v>
      </c>
      <c r="D9" s="105">
        <v>0</v>
      </c>
      <c r="E9" s="106">
        <v>240000</v>
      </c>
      <c r="F9" s="106">
        <v>51000</v>
      </c>
      <c r="G9" s="106">
        <v>51000</v>
      </c>
      <c r="H9" s="107">
        <v>5</v>
      </c>
      <c r="I9" s="107">
        <v>4</v>
      </c>
      <c r="J9" s="107">
        <v>2</v>
      </c>
      <c r="K9" s="108">
        <v>2.17</v>
      </c>
      <c r="L9" s="108">
        <v>1.92</v>
      </c>
      <c r="M9" s="179" t="s">
        <v>56</v>
      </c>
    </row>
    <row r="10" spans="1:18" ht="33.75" x14ac:dyDescent="0.25">
      <c r="A10" s="312" t="s">
        <v>81</v>
      </c>
      <c r="B10" s="313" t="s">
        <v>82</v>
      </c>
      <c r="C10" s="232" t="s">
        <v>83</v>
      </c>
      <c r="D10" s="105">
        <v>0</v>
      </c>
      <c r="E10" s="106">
        <v>175000</v>
      </c>
      <c r="F10" s="106">
        <v>5000</v>
      </c>
      <c r="G10" s="106">
        <v>5000</v>
      </c>
      <c r="H10" s="107">
        <v>8</v>
      </c>
      <c r="I10" s="107">
        <v>6</v>
      </c>
      <c r="J10" s="107">
        <v>1</v>
      </c>
      <c r="K10" s="108">
        <v>2</v>
      </c>
      <c r="L10" s="108">
        <v>1.75</v>
      </c>
      <c r="M10" s="398" t="s">
        <v>56</v>
      </c>
    </row>
    <row r="11" spans="1:18" s="153" customFormat="1" ht="25.5" customHeight="1" x14ac:dyDescent="0.25">
      <c r="A11" s="312" t="s">
        <v>85</v>
      </c>
      <c r="B11" s="313" t="s">
        <v>86</v>
      </c>
      <c r="C11" s="232" t="s">
        <v>84</v>
      </c>
      <c r="D11" s="105">
        <v>0</v>
      </c>
      <c r="E11" s="106">
        <v>210000</v>
      </c>
      <c r="F11" s="106">
        <v>46000</v>
      </c>
      <c r="G11" s="106">
        <v>46000</v>
      </c>
      <c r="H11" s="107">
        <v>4</v>
      </c>
      <c r="I11" s="107">
        <v>3</v>
      </c>
      <c r="J11" s="107">
        <v>3</v>
      </c>
      <c r="K11" s="108">
        <v>2.67</v>
      </c>
      <c r="L11" s="108">
        <v>1</v>
      </c>
      <c r="M11" s="398" t="s">
        <v>56</v>
      </c>
    </row>
    <row r="12" spans="1:18" s="153" customFormat="1" ht="33.75" x14ac:dyDescent="0.25">
      <c r="A12" s="312" t="s">
        <v>87</v>
      </c>
      <c r="B12" s="313" t="s">
        <v>88</v>
      </c>
      <c r="C12" s="232" t="s">
        <v>89</v>
      </c>
      <c r="D12" s="105">
        <v>0</v>
      </c>
      <c r="E12" s="106">
        <v>195000</v>
      </c>
      <c r="F12" s="106">
        <v>34000</v>
      </c>
      <c r="G12" s="106">
        <v>34000</v>
      </c>
      <c r="H12" s="107">
        <v>5</v>
      </c>
      <c r="I12" s="107">
        <v>4</v>
      </c>
      <c r="J12" s="107">
        <v>4</v>
      </c>
      <c r="K12" s="108">
        <v>4</v>
      </c>
      <c r="L12" s="108">
        <v>1</v>
      </c>
      <c r="M12" s="398" t="s">
        <v>56</v>
      </c>
    </row>
    <row r="13" spans="1:18" s="153" customFormat="1" ht="33.75" x14ac:dyDescent="0.25">
      <c r="A13" s="312" t="s">
        <v>90</v>
      </c>
      <c r="B13" s="313" t="s">
        <v>91</v>
      </c>
      <c r="C13" s="232" t="s">
        <v>92</v>
      </c>
      <c r="D13" s="105">
        <v>0</v>
      </c>
      <c r="E13" s="106">
        <v>180000</v>
      </c>
      <c r="F13" s="106">
        <v>28000</v>
      </c>
      <c r="G13" s="106">
        <v>28000</v>
      </c>
      <c r="H13" s="107">
        <v>4</v>
      </c>
      <c r="I13" s="107">
        <v>3</v>
      </c>
      <c r="J13" s="107">
        <v>2</v>
      </c>
      <c r="K13" s="108">
        <v>2</v>
      </c>
      <c r="L13" s="108">
        <v>1</v>
      </c>
      <c r="M13" s="398" t="s">
        <v>56</v>
      </c>
    </row>
    <row r="14" spans="1:18" s="153" customFormat="1" ht="45" x14ac:dyDescent="0.25">
      <c r="A14" s="205" t="s">
        <v>93</v>
      </c>
      <c r="B14" s="206" t="s">
        <v>94</v>
      </c>
      <c r="C14" s="209" t="s">
        <v>106</v>
      </c>
      <c r="D14" s="105">
        <v>0</v>
      </c>
      <c r="E14" s="106">
        <v>200000</v>
      </c>
      <c r="F14" s="106">
        <v>60000</v>
      </c>
      <c r="G14" s="106">
        <v>60000</v>
      </c>
      <c r="H14" s="107">
        <v>4</v>
      </c>
      <c r="I14" s="107">
        <v>3</v>
      </c>
      <c r="J14" s="107">
        <v>2</v>
      </c>
      <c r="K14" s="108">
        <v>2.1</v>
      </c>
      <c r="L14" s="108">
        <v>1.9</v>
      </c>
      <c r="M14" s="207" t="s">
        <v>56</v>
      </c>
    </row>
    <row r="15" spans="1:18" ht="33.75" x14ac:dyDescent="0.25">
      <c r="A15" s="312" t="s">
        <v>103</v>
      </c>
      <c r="B15" s="313" t="s">
        <v>104</v>
      </c>
      <c r="C15" s="232" t="s">
        <v>105</v>
      </c>
      <c r="D15" s="105">
        <v>0</v>
      </c>
      <c r="E15" s="106">
        <v>190000</v>
      </c>
      <c r="F15" s="106">
        <v>35000</v>
      </c>
      <c r="G15" s="106">
        <v>35000</v>
      </c>
      <c r="H15" s="107">
        <v>4</v>
      </c>
      <c r="I15" s="107">
        <v>3</v>
      </c>
      <c r="J15" s="107">
        <v>2</v>
      </c>
      <c r="K15" s="108">
        <v>3</v>
      </c>
      <c r="L15" s="108">
        <v>1</v>
      </c>
      <c r="M15" s="398" t="s">
        <v>56</v>
      </c>
    </row>
    <row r="16" spans="1:18" ht="22.5" x14ac:dyDescent="0.25">
      <c r="A16" s="312" t="s">
        <v>107</v>
      </c>
      <c r="B16" s="313" t="s">
        <v>116</v>
      </c>
      <c r="C16" s="232" t="s">
        <v>108</v>
      </c>
      <c r="D16" s="105">
        <v>0</v>
      </c>
      <c r="E16" s="106">
        <v>220000</v>
      </c>
      <c r="F16" s="106">
        <v>32000</v>
      </c>
      <c r="G16" s="106">
        <v>32000</v>
      </c>
      <c r="H16" s="107">
        <v>5</v>
      </c>
      <c r="I16" s="107">
        <v>4</v>
      </c>
      <c r="J16" s="107">
        <v>2</v>
      </c>
      <c r="K16" s="108">
        <v>1.33</v>
      </c>
      <c r="L16" s="108">
        <v>1</v>
      </c>
      <c r="M16" s="398" t="s">
        <v>109</v>
      </c>
    </row>
    <row r="17" spans="1:15" ht="22.5" x14ac:dyDescent="0.25">
      <c r="A17" s="293" t="s">
        <v>110</v>
      </c>
      <c r="B17" s="294" t="s">
        <v>111</v>
      </c>
      <c r="C17" s="295" t="s">
        <v>113</v>
      </c>
      <c r="D17" s="290">
        <v>0</v>
      </c>
      <c r="E17" s="291">
        <v>220000</v>
      </c>
      <c r="F17" s="291">
        <v>14000</v>
      </c>
      <c r="G17" s="291">
        <v>14000</v>
      </c>
      <c r="H17" s="292">
        <v>9</v>
      </c>
      <c r="I17" s="292">
        <v>8</v>
      </c>
      <c r="J17" s="292">
        <v>5</v>
      </c>
      <c r="K17" s="292">
        <v>4.16</v>
      </c>
      <c r="L17" s="292">
        <v>1</v>
      </c>
      <c r="M17" s="289" t="s">
        <v>56</v>
      </c>
    </row>
    <row r="18" spans="1:15" ht="23.25" thickBot="1" x14ac:dyDescent="0.3">
      <c r="A18" s="407" t="s">
        <v>112</v>
      </c>
      <c r="B18" s="408" t="s">
        <v>115</v>
      </c>
      <c r="C18" s="409" t="s">
        <v>114</v>
      </c>
      <c r="D18" s="105">
        <v>0</v>
      </c>
      <c r="E18" s="106">
        <v>155000</v>
      </c>
      <c r="F18" s="106">
        <v>35000</v>
      </c>
      <c r="G18" s="106">
        <v>35000</v>
      </c>
      <c r="H18" s="107">
        <v>3</v>
      </c>
      <c r="I18" s="107">
        <v>2</v>
      </c>
      <c r="J18" s="107">
        <v>2</v>
      </c>
      <c r="K18" s="108">
        <v>2</v>
      </c>
      <c r="L18" s="108">
        <v>1</v>
      </c>
      <c r="M18" s="406" t="s">
        <v>56</v>
      </c>
      <c r="N18" s="7"/>
      <c r="O18" s="7"/>
    </row>
    <row r="19" spans="1:15" ht="15.75" thickBot="1" x14ac:dyDescent="0.3">
      <c r="A19" s="10" t="s">
        <v>11</v>
      </c>
      <c r="B19" s="11"/>
      <c r="C19" s="11"/>
      <c r="D19" s="109">
        <f t="shared" ref="D19:L19" si="0">SUM(D5:D18)</f>
        <v>0</v>
      </c>
      <c r="E19" s="109">
        <f t="shared" si="0"/>
        <v>2725000</v>
      </c>
      <c r="F19" s="110">
        <f t="shared" si="0"/>
        <v>447000</v>
      </c>
      <c r="G19" s="110">
        <f t="shared" si="0"/>
        <v>447000</v>
      </c>
      <c r="H19" s="111">
        <f t="shared" si="0"/>
        <v>75</v>
      </c>
      <c r="I19" s="111">
        <f t="shared" si="0"/>
        <v>58</v>
      </c>
      <c r="J19" s="111">
        <f t="shared" si="0"/>
        <v>40</v>
      </c>
      <c r="K19" s="111">
        <f t="shared" si="0"/>
        <v>38.260000000000005</v>
      </c>
      <c r="L19" s="111">
        <f t="shared" si="0"/>
        <v>18.57</v>
      </c>
      <c r="M19" s="112"/>
    </row>
    <row r="21" spans="1:15" x14ac:dyDescent="0.25">
      <c r="H21" s="3" t="s">
        <v>24</v>
      </c>
    </row>
    <row r="22" spans="1:15" x14ac:dyDescent="0.25">
      <c r="B22" s="8"/>
    </row>
    <row r="25" spans="1:15" x14ac:dyDescent="0.25">
      <c r="B25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41"/>
  <sheetViews>
    <sheetView topLeftCell="A10" zoomScale="110" zoomScaleNormal="110" workbookViewId="0">
      <selection activeCell="E9" sqref="E9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4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ht="22.5" x14ac:dyDescent="0.25">
      <c r="A7" s="70" t="s">
        <v>54</v>
      </c>
      <c r="B7" s="316"/>
      <c r="C7" s="102"/>
      <c r="D7" s="317"/>
      <c r="E7" s="317"/>
      <c r="F7" s="317"/>
      <c r="G7" s="317"/>
      <c r="H7" s="317"/>
      <c r="I7" s="318">
        <v>1</v>
      </c>
      <c r="J7" s="102">
        <v>3</v>
      </c>
      <c r="K7" s="317">
        <v>3</v>
      </c>
      <c r="L7" s="317"/>
      <c r="M7" s="318"/>
      <c r="N7" s="317">
        <v>1</v>
      </c>
      <c r="O7" s="317">
        <v>4</v>
      </c>
      <c r="P7" s="319">
        <v>1</v>
      </c>
      <c r="Q7" s="320" t="s">
        <v>57</v>
      </c>
    </row>
    <row r="8" spans="1:17" x14ac:dyDescent="0.25">
      <c r="A8" s="352" t="s">
        <v>61</v>
      </c>
      <c r="B8" s="354"/>
      <c r="C8" s="355"/>
      <c r="D8" s="356"/>
      <c r="E8" s="356"/>
      <c r="F8" s="356"/>
      <c r="G8" s="356"/>
      <c r="H8" s="356">
        <v>1</v>
      </c>
      <c r="I8" s="357"/>
      <c r="J8" s="355"/>
      <c r="K8" s="356">
        <v>1</v>
      </c>
      <c r="L8" s="322"/>
      <c r="M8" s="323"/>
      <c r="N8" s="322"/>
      <c r="O8" s="325"/>
      <c r="P8" s="325"/>
      <c r="Q8" s="326"/>
    </row>
    <row r="9" spans="1:17" x14ac:dyDescent="0.25">
      <c r="A9" s="315" t="s">
        <v>64</v>
      </c>
      <c r="B9" s="321">
        <v>1</v>
      </c>
      <c r="C9" s="322"/>
      <c r="D9" s="322"/>
      <c r="E9" s="322"/>
      <c r="F9" s="322"/>
      <c r="G9" s="322"/>
      <c r="H9" s="322"/>
      <c r="I9" s="323"/>
      <c r="J9" s="324"/>
      <c r="K9" s="322">
        <v>2</v>
      </c>
      <c r="L9" s="322"/>
      <c r="M9" s="323"/>
      <c r="N9" s="322">
        <v>1</v>
      </c>
      <c r="O9" s="322">
        <v>1</v>
      </c>
      <c r="P9" s="325"/>
      <c r="Q9" s="326"/>
    </row>
    <row r="10" spans="1:17" x14ac:dyDescent="0.25">
      <c r="A10" s="315" t="s">
        <v>75</v>
      </c>
      <c r="B10" s="327">
        <v>1</v>
      </c>
      <c r="C10" s="322"/>
      <c r="D10" s="322"/>
      <c r="E10" s="328"/>
      <c r="F10" s="329"/>
      <c r="G10" s="329"/>
      <c r="H10" s="329">
        <v>3</v>
      </c>
      <c r="I10" s="330"/>
      <c r="J10" s="324"/>
      <c r="K10" s="322"/>
      <c r="L10" s="329"/>
      <c r="M10" s="330"/>
      <c r="N10" s="329"/>
      <c r="O10" s="329"/>
      <c r="P10" s="325"/>
      <c r="Q10" s="331"/>
    </row>
    <row r="11" spans="1:17" s="153" customFormat="1" x14ac:dyDescent="0.25">
      <c r="A11" s="397" t="s">
        <v>78</v>
      </c>
      <c r="B11" s="83">
        <v>1</v>
      </c>
      <c r="C11" s="340"/>
      <c r="D11" s="340"/>
      <c r="E11" s="340"/>
      <c r="F11" s="340"/>
      <c r="G11" s="340"/>
      <c r="H11" s="340"/>
      <c r="I11" s="342"/>
      <c r="J11" s="343">
        <v>6</v>
      </c>
      <c r="K11" s="340">
        <v>6</v>
      </c>
      <c r="L11" s="329"/>
      <c r="M11" s="330"/>
      <c r="N11" s="329"/>
      <c r="O11" s="329"/>
      <c r="P11" s="325"/>
      <c r="Q11" s="331"/>
    </row>
    <row r="12" spans="1:17" s="153" customFormat="1" x14ac:dyDescent="0.25">
      <c r="A12" s="315" t="s">
        <v>81</v>
      </c>
      <c r="B12" s="327"/>
      <c r="C12" s="322"/>
      <c r="D12" s="322"/>
      <c r="E12" s="328"/>
      <c r="F12" s="329"/>
      <c r="G12" s="329"/>
      <c r="H12" s="329">
        <v>1</v>
      </c>
      <c r="I12" s="330"/>
      <c r="J12" s="324"/>
      <c r="K12" s="322">
        <v>5</v>
      </c>
      <c r="L12" s="329"/>
      <c r="M12" s="330"/>
      <c r="N12" s="329"/>
      <c r="O12" s="329"/>
      <c r="P12" s="325"/>
      <c r="Q12" s="331"/>
    </row>
    <row r="13" spans="1:17" s="153" customFormat="1" x14ac:dyDescent="0.25">
      <c r="A13" s="399" t="s">
        <v>85</v>
      </c>
      <c r="B13" s="327"/>
      <c r="C13" s="322"/>
      <c r="D13" s="322"/>
      <c r="E13" s="328"/>
      <c r="F13" s="329"/>
      <c r="G13" s="329"/>
      <c r="H13" s="329"/>
      <c r="I13" s="330"/>
      <c r="J13" s="324"/>
      <c r="K13" s="322">
        <v>1</v>
      </c>
      <c r="L13" s="329"/>
      <c r="M13" s="330"/>
      <c r="N13" s="329"/>
      <c r="O13" s="329">
        <v>1</v>
      </c>
      <c r="P13" s="325"/>
      <c r="Q13" s="331"/>
    </row>
    <row r="14" spans="1:17" s="153" customFormat="1" ht="12.75" customHeight="1" x14ac:dyDescent="0.25">
      <c r="A14" s="410" t="s">
        <v>87</v>
      </c>
      <c r="B14" s="327"/>
      <c r="C14" s="322"/>
      <c r="D14" s="322"/>
      <c r="E14" s="328"/>
      <c r="F14" s="329"/>
      <c r="G14" s="329"/>
      <c r="H14" s="329"/>
      <c r="I14" s="330"/>
      <c r="J14" s="324"/>
      <c r="K14" s="322"/>
      <c r="L14" s="329"/>
      <c r="M14" s="330"/>
      <c r="N14" s="329"/>
      <c r="O14" s="329"/>
      <c r="P14" s="325"/>
      <c r="Q14" s="331"/>
    </row>
    <row r="15" spans="1:17" s="153" customFormat="1" ht="12.75" customHeight="1" x14ac:dyDescent="0.25">
      <c r="A15" s="399" t="s">
        <v>90</v>
      </c>
      <c r="B15" s="327">
        <v>2</v>
      </c>
      <c r="C15" s="322"/>
      <c r="D15" s="322"/>
      <c r="E15" s="328"/>
      <c r="F15" s="329"/>
      <c r="G15" s="329"/>
      <c r="H15" s="329"/>
      <c r="I15" s="330"/>
      <c r="J15" s="324"/>
      <c r="K15" s="322"/>
      <c r="L15" s="329"/>
      <c r="M15" s="330"/>
      <c r="N15" s="329"/>
      <c r="O15" s="329">
        <v>1</v>
      </c>
      <c r="P15" s="325"/>
      <c r="Q15" s="331"/>
    </row>
    <row r="16" spans="1:17" x14ac:dyDescent="0.25">
      <c r="A16" s="315" t="s">
        <v>93</v>
      </c>
      <c r="B16" s="321">
        <v>3</v>
      </c>
      <c r="C16" s="322">
        <v>1</v>
      </c>
      <c r="D16" s="322"/>
      <c r="E16" s="322"/>
      <c r="F16" s="322"/>
      <c r="G16" s="322"/>
      <c r="H16" s="322"/>
      <c r="I16" s="323">
        <v>1</v>
      </c>
      <c r="J16" s="324"/>
      <c r="K16" s="322"/>
      <c r="L16" s="322"/>
      <c r="M16" s="323"/>
      <c r="N16" s="322">
        <v>2</v>
      </c>
      <c r="O16" s="322"/>
      <c r="P16" s="325"/>
      <c r="Q16" s="326"/>
    </row>
    <row r="17" spans="1:17" s="45" customFormat="1" x14ac:dyDescent="0.25">
      <c r="A17" s="315" t="s">
        <v>103</v>
      </c>
      <c r="B17" s="332"/>
      <c r="C17" s="329"/>
      <c r="D17" s="329"/>
      <c r="E17" s="329"/>
      <c r="F17" s="329">
        <v>1</v>
      </c>
      <c r="G17" s="329"/>
      <c r="H17" s="329"/>
      <c r="I17" s="330"/>
      <c r="J17" s="333">
        <v>2</v>
      </c>
      <c r="K17" s="329"/>
      <c r="L17" s="329"/>
      <c r="M17" s="330"/>
      <c r="N17" s="329"/>
      <c r="O17" s="329"/>
      <c r="P17" s="334"/>
      <c r="Q17" s="335"/>
    </row>
    <row r="18" spans="1:17" x14ac:dyDescent="0.25">
      <c r="A18" s="410" t="s">
        <v>107</v>
      </c>
      <c r="B18" s="321">
        <v>2</v>
      </c>
      <c r="C18" s="322"/>
      <c r="D18" s="322"/>
      <c r="E18" s="322"/>
      <c r="F18" s="322"/>
      <c r="G18" s="322"/>
      <c r="H18" s="322"/>
      <c r="I18" s="323"/>
      <c r="J18" s="324"/>
      <c r="K18" s="322">
        <v>2</v>
      </c>
      <c r="L18" s="322"/>
      <c r="M18" s="323"/>
      <c r="N18" s="322"/>
      <c r="O18" s="322"/>
      <c r="P18" s="325"/>
      <c r="Q18" s="326"/>
    </row>
    <row r="19" spans="1:17" x14ac:dyDescent="0.25">
      <c r="A19" s="410" t="s">
        <v>110</v>
      </c>
      <c r="B19" s="321"/>
      <c r="C19" s="322"/>
      <c r="D19" s="322">
        <v>1</v>
      </c>
      <c r="E19" s="322"/>
      <c r="F19" s="322">
        <v>1</v>
      </c>
      <c r="G19" s="322"/>
      <c r="H19" s="322">
        <v>1</v>
      </c>
      <c r="I19" s="323"/>
      <c r="J19" s="324">
        <v>3</v>
      </c>
      <c r="K19" s="322"/>
      <c r="L19" s="322"/>
      <c r="M19" s="323"/>
      <c r="N19" s="322"/>
      <c r="O19" s="322">
        <v>2</v>
      </c>
      <c r="P19" s="325"/>
      <c r="Q19" s="326"/>
    </row>
    <row r="20" spans="1:17" ht="15.75" thickBot="1" x14ac:dyDescent="0.3">
      <c r="A20" s="315" t="s">
        <v>112</v>
      </c>
      <c r="B20" s="321">
        <v>2</v>
      </c>
      <c r="C20" s="324"/>
      <c r="D20" s="322"/>
      <c r="E20" s="322"/>
      <c r="F20" s="322"/>
      <c r="G20" s="322"/>
      <c r="H20" s="336">
        <v>2</v>
      </c>
      <c r="I20" s="323"/>
      <c r="J20" s="324"/>
      <c r="K20" s="322"/>
      <c r="L20" s="322"/>
      <c r="M20" s="323"/>
      <c r="N20" s="322"/>
      <c r="O20" s="322"/>
      <c r="P20" s="325"/>
      <c r="Q20" s="326"/>
    </row>
    <row r="21" spans="1:17" ht="15.75" thickBot="1" x14ac:dyDescent="0.3">
      <c r="A21" s="18" t="s">
        <v>11</v>
      </c>
      <c r="B21" s="97">
        <f t="shared" ref="B21:P21" si="0">SUM(B7:B20)</f>
        <v>12</v>
      </c>
      <c r="C21" s="98">
        <f t="shared" si="0"/>
        <v>1</v>
      </c>
      <c r="D21" s="98">
        <f t="shared" si="0"/>
        <v>1</v>
      </c>
      <c r="E21" s="98">
        <f t="shared" si="0"/>
        <v>0</v>
      </c>
      <c r="F21" s="98">
        <f t="shared" si="0"/>
        <v>2</v>
      </c>
      <c r="G21" s="98">
        <f t="shared" si="0"/>
        <v>0</v>
      </c>
      <c r="H21" s="98">
        <f t="shared" si="0"/>
        <v>8</v>
      </c>
      <c r="I21" s="99">
        <f t="shared" si="0"/>
        <v>2</v>
      </c>
      <c r="J21" s="97">
        <f t="shared" si="0"/>
        <v>14</v>
      </c>
      <c r="K21" s="98">
        <f t="shared" si="0"/>
        <v>20</v>
      </c>
      <c r="L21" s="98">
        <f t="shared" si="0"/>
        <v>0</v>
      </c>
      <c r="M21" s="99">
        <f t="shared" si="0"/>
        <v>0</v>
      </c>
      <c r="N21" s="97">
        <f t="shared" si="0"/>
        <v>4</v>
      </c>
      <c r="O21" s="98">
        <f t="shared" si="0"/>
        <v>9</v>
      </c>
      <c r="P21" s="99">
        <f t="shared" si="0"/>
        <v>1</v>
      </c>
      <c r="Q21" s="4"/>
    </row>
    <row r="23" spans="1:17" s="9" customFormat="1" ht="36.75" customHeight="1" x14ac:dyDescent="0.25"/>
    <row r="24" spans="1:17" ht="15.75" x14ac:dyDescent="0.25">
      <c r="A24" s="30" t="s">
        <v>36</v>
      </c>
    </row>
    <row r="25" spans="1:17" ht="15.75" thickBot="1" x14ac:dyDescent="0.3">
      <c r="A25" s="3" t="s">
        <v>60</v>
      </c>
    </row>
    <row r="26" spans="1:17" ht="15.75" thickBot="1" x14ac:dyDescent="0.3">
      <c r="A26" s="477" t="s">
        <v>0</v>
      </c>
      <c r="B26" s="480" t="s">
        <v>9</v>
      </c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2"/>
    </row>
    <row r="27" spans="1:17" ht="15.75" thickBot="1" x14ac:dyDescent="0.3">
      <c r="A27" s="478"/>
      <c r="B27" s="480" t="s">
        <v>8</v>
      </c>
      <c r="C27" s="481"/>
      <c r="D27" s="481"/>
      <c r="E27" s="481"/>
      <c r="F27" s="481"/>
      <c r="G27" s="481"/>
      <c r="H27" s="481"/>
      <c r="I27" s="482"/>
      <c r="J27" s="484" t="s">
        <v>31</v>
      </c>
      <c r="K27" s="484"/>
      <c r="L27" s="484"/>
      <c r="M27" s="485"/>
      <c r="N27" s="480" t="s">
        <v>7</v>
      </c>
      <c r="O27" s="482"/>
      <c r="P27" s="63"/>
    </row>
    <row r="28" spans="1:17" ht="48.75" thickBot="1" x14ac:dyDescent="0.3">
      <c r="A28" s="499"/>
      <c r="B28" s="20" t="s">
        <v>14</v>
      </c>
      <c r="C28" s="21" t="s">
        <v>15</v>
      </c>
      <c r="D28" s="21" t="s">
        <v>40</v>
      </c>
      <c r="E28" s="21" t="s">
        <v>16</v>
      </c>
      <c r="F28" s="22" t="s">
        <v>33</v>
      </c>
      <c r="G28" s="22" t="s">
        <v>17</v>
      </c>
      <c r="H28" s="22" t="s">
        <v>34</v>
      </c>
      <c r="I28" s="23" t="s">
        <v>29</v>
      </c>
      <c r="J28" s="24" t="s">
        <v>20</v>
      </c>
      <c r="K28" s="22" t="s">
        <v>35</v>
      </c>
      <c r="L28" s="22" t="s">
        <v>21</v>
      </c>
      <c r="M28" s="25" t="s">
        <v>22</v>
      </c>
      <c r="N28" s="22" t="s">
        <v>18</v>
      </c>
      <c r="O28" s="22" t="s">
        <v>19</v>
      </c>
      <c r="P28" s="23" t="s">
        <v>30</v>
      </c>
    </row>
    <row r="29" spans="1:17" x14ac:dyDescent="0.25">
      <c r="A29" s="70" t="s">
        <v>54</v>
      </c>
      <c r="B29" s="316">
        <v>2</v>
      </c>
      <c r="C29" s="317"/>
      <c r="D29" s="317"/>
      <c r="E29" s="337"/>
      <c r="F29" s="317"/>
      <c r="G29" s="317"/>
      <c r="H29" s="317">
        <v>2</v>
      </c>
      <c r="I29" s="318">
        <v>1</v>
      </c>
      <c r="J29" s="338"/>
      <c r="K29" s="317"/>
      <c r="L29" s="317"/>
      <c r="M29" s="318"/>
      <c r="N29" s="317"/>
      <c r="O29" s="317">
        <v>2</v>
      </c>
      <c r="P29" s="318"/>
    </row>
    <row r="30" spans="1:17" x14ac:dyDescent="0.25">
      <c r="A30" s="353" t="s">
        <v>61</v>
      </c>
      <c r="B30" s="351">
        <v>1</v>
      </c>
      <c r="C30" s="340"/>
      <c r="D30" s="340"/>
      <c r="E30" s="341"/>
      <c r="F30" s="340"/>
      <c r="G30" s="340"/>
      <c r="H30" s="340"/>
      <c r="I30" s="342"/>
      <c r="J30" s="343"/>
      <c r="K30" s="340"/>
      <c r="L30" s="340"/>
      <c r="M30" s="342"/>
      <c r="N30" s="344"/>
      <c r="O30" s="344"/>
      <c r="P30" s="342"/>
    </row>
    <row r="31" spans="1:17" x14ac:dyDescent="0.25">
      <c r="A31" s="312" t="s">
        <v>64</v>
      </c>
      <c r="B31" s="339">
        <v>2</v>
      </c>
      <c r="C31" s="340"/>
      <c r="D31" s="340"/>
      <c r="E31" s="340"/>
      <c r="F31" s="340"/>
      <c r="G31" s="340"/>
      <c r="H31" s="340"/>
      <c r="I31" s="342"/>
      <c r="J31" s="343"/>
      <c r="K31" s="340">
        <v>3</v>
      </c>
      <c r="L31" s="340"/>
      <c r="M31" s="342"/>
      <c r="N31" s="344"/>
      <c r="O31" s="344">
        <v>1</v>
      </c>
      <c r="P31" s="342"/>
    </row>
    <row r="32" spans="1:17" x14ac:dyDescent="0.25">
      <c r="A32" s="397" t="s">
        <v>75</v>
      </c>
      <c r="B32" s="83">
        <v>1</v>
      </c>
      <c r="C32" s="84"/>
      <c r="D32" s="84"/>
      <c r="E32" s="85"/>
      <c r="F32" s="84"/>
      <c r="G32" s="84"/>
      <c r="H32" s="84">
        <v>1</v>
      </c>
      <c r="I32" s="86"/>
      <c r="J32" s="87"/>
      <c r="K32" s="84"/>
      <c r="L32" s="84"/>
      <c r="M32" s="86"/>
      <c r="N32" s="84"/>
      <c r="O32" s="84">
        <v>2</v>
      </c>
      <c r="P32" s="342"/>
    </row>
    <row r="33" spans="1:16" x14ac:dyDescent="0.25">
      <c r="A33" s="397" t="s">
        <v>78</v>
      </c>
      <c r="B33" s="83">
        <v>6</v>
      </c>
      <c r="C33" s="340"/>
      <c r="D33" s="340"/>
      <c r="E33" s="340"/>
      <c r="F33" s="340"/>
      <c r="G33" s="340"/>
      <c r="H33" s="340"/>
      <c r="I33" s="342"/>
      <c r="J33" s="343">
        <v>6</v>
      </c>
      <c r="K33" s="340">
        <v>6</v>
      </c>
      <c r="L33" s="340"/>
      <c r="M33" s="342"/>
      <c r="N33" s="344"/>
      <c r="O33" s="344"/>
      <c r="P33" s="342"/>
    </row>
    <row r="34" spans="1:16" s="45" customFormat="1" x14ac:dyDescent="0.25">
      <c r="A34" s="312" t="s">
        <v>81</v>
      </c>
      <c r="B34" s="339">
        <v>1</v>
      </c>
      <c r="C34" s="340"/>
      <c r="D34" s="340"/>
      <c r="E34" s="340"/>
      <c r="F34" s="340"/>
      <c r="G34" s="340"/>
      <c r="H34" s="340">
        <v>1</v>
      </c>
      <c r="I34" s="342"/>
      <c r="J34" s="343"/>
      <c r="K34" s="340"/>
      <c r="L34" s="340"/>
      <c r="M34" s="342"/>
      <c r="N34" s="344"/>
      <c r="O34" s="344">
        <v>2</v>
      </c>
      <c r="P34" s="342"/>
    </row>
    <row r="35" spans="1:16" x14ac:dyDescent="0.25">
      <c r="A35" s="399" t="s">
        <v>85</v>
      </c>
      <c r="B35" s="339">
        <v>2</v>
      </c>
      <c r="C35" s="340"/>
      <c r="D35" s="340"/>
      <c r="E35" s="340"/>
      <c r="F35" s="340"/>
      <c r="G35" s="340"/>
      <c r="H35" s="340">
        <v>1</v>
      </c>
      <c r="I35" s="342"/>
      <c r="J35" s="343"/>
      <c r="K35" s="340"/>
      <c r="L35" s="340"/>
      <c r="M35" s="342"/>
      <c r="N35" s="344"/>
      <c r="O35" s="344"/>
      <c r="P35" s="342"/>
    </row>
    <row r="36" spans="1:16" x14ac:dyDescent="0.25">
      <c r="A36" s="312" t="s">
        <v>87</v>
      </c>
      <c r="B36" s="339">
        <v>2</v>
      </c>
      <c r="C36" s="340"/>
      <c r="D36" s="340"/>
      <c r="E36" s="340"/>
      <c r="F36" s="340"/>
      <c r="G36" s="340"/>
      <c r="H36" s="340">
        <v>1</v>
      </c>
      <c r="I36" s="342"/>
      <c r="J36" s="343"/>
      <c r="K36" s="340"/>
      <c r="L36" s="340"/>
      <c r="M36" s="342"/>
      <c r="N36" s="344">
        <v>1</v>
      </c>
      <c r="O36" s="344"/>
      <c r="P36" s="342"/>
    </row>
    <row r="37" spans="1:16" s="43" customFormat="1" x14ac:dyDescent="0.25">
      <c r="A37" s="394" t="s">
        <v>93</v>
      </c>
      <c r="B37" s="401"/>
      <c r="C37" s="84">
        <v>1</v>
      </c>
      <c r="D37" s="84"/>
      <c r="E37" s="85"/>
      <c r="F37" s="84"/>
      <c r="G37" s="84"/>
      <c r="H37" s="84">
        <v>1</v>
      </c>
      <c r="I37" s="342"/>
      <c r="J37" s="343"/>
      <c r="K37" s="340"/>
      <c r="L37" s="340"/>
      <c r="M37" s="342"/>
      <c r="N37" s="344"/>
      <c r="O37" s="340"/>
      <c r="P37" s="342"/>
    </row>
    <row r="38" spans="1:16" s="231" customFormat="1" x14ac:dyDescent="0.25">
      <c r="A38" s="312" t="s">
        <v>103</v>
      </c>
      <c r="B38" s="345">
        <v>2</v>
      </c>
      <c r="C38" s="340"/>
      <c r="D38" s="340"/>
      <c r="E38" s="340"/>
      <c r="F38" s="340"/>
      <c r="G38" s="340"/>
      <c r="H38" s="340"/>
      <c r="I38" s="342"/>
      <c r="J38" s="343"/>
      <c r="K38" s="340"/>
      <c r="L38" s="340"/>
      <c r="M38" s="342"/>
      <c r="N38" s="344"/>
      <c r="O38" s="340"/>
      <c r="P38" s="342"/>
    </row>
    <row r="39" spans="1:16" s="231" customFormat="1" x14ac:dyDescent="0.25">
      <c r="A39" s="312" t="s">
        <v>110</v>
      </c>
      <c r="B39" s="345">
        <v>3</v>
      </c>
      <c r="C39" s="340"/>
      <c r="D39" s="340"/>
      <c r="E39" s="340"/>
      <c r="F39" s="340"/>
      <c r="G39" s="340"/>
      <c r="H39" s="340"/>
      <c r="I39" s="342"/>
      <c r="J39" s="343"/>
      <c r="K39" s="340"/>
      <c r="L39" s="340"/>
      <c r="M39" s="342"/>
      <c r="N39" s="344"/>
      <c r="O39" s="340"/>
      <c r="P39" s="342"/>
    </row>
    <row r="40" spans="1:16" ht="15.75" thickBot="1" x14ac:dyDescent="0.3">
      <c r="A40" s="312" t="s">
        <v>112</v>
      </c>
      <c r="B40" s="345">
        <v>1</v>
      </c>
      <c r="C40" s="340"/>
      <c r="D40" s="340"/>
      <c r="E40" s="340"/>
      <c r="F40" s="340"/>
      <c r="G40" s="340"/>
      <c r="H40" s="340"/>
      <c r="I40" s="342"/>
      <c r="J40" s="343"/>
      <c r="K40" s="346"/>
      <c r="L40" s="340"/>
      <c r="M40" s="342"/>
      <c r="N40" s="340"/>
      <c r="O40" s="340"/>
      <c r="P40" s="342"/>
    </row>
    <row r="41" spans="1:16" ht="15.75" thickBot="1" x14ac:dyDescent="0.3">
      <c r="A41" s="26" t="s">
        <v>11</v>
      </c>
      <c r="B41" s="97">
        <f t="shared" ref="B41:P41" si="1">SUM(B29:B40)</f>
        <v>23</v>
      </c>
      <c r="C41" s="98">
        <f t="shared" si="1"/>
        <v>1</v>
      </c>
      <c r="D41" s="98">
        <f t="shared" si="1"/>
        <v>0</v>
      </c>
      <c r="E41" s="98">
        <f t="shared" si="1"/>
        <v>0</v>
      </c>
      <c r="F41" s="98">
        <f t="shared" si="1"/>
        <v>0</v>
      </c>
      <c r="G41" s="98">
        <f t="shared" si="1"/>
        <v>0</v>
      </c>
      <c r="H41" s="98">
        <f t="shared" si="1"/>
        <v>7</v>
      </c>
      <c r="I41" s="99">
        <f t="shared" si="1"/>
        <v>1</v>
      </c>
      <c r="J41" s="97">
        <f t="shared" si="1"/>
        <v>6</v>
      </c>
      <c r="K41" s="98">
        <f t="shared" si="1"/>
        <v>9</v>
      </c>
      <c r="L41" s="98">
        <f t="shared" si="1"/>
        <v>0</v>
      </c>
      <c r="M41" s="99">
        <f t="shared" si="1"/>
        <v>0</v>
      </c>
      <c r="N41" s="97">
        <f t="shared" si="1"/>
        <v>1</v>
      </c>
      <c r="O41" s="98">
        <f t="shared" si="1"/>
        <v>7</v>
      </c>
      <c r="P41" s="99">
        <f t="shared" si="1"/>
        <v>0</v>
      </c>
    </row>
  </sheetData>
  <mergeCells count="10">
    <mergeCell ref="A26:A28"/>
    <mergeCell ref="B26:P26"/>
    <mergeCell ref="B27:I27"/>
    <mergeCell ref="J27:M27"/>
    <mergeCell ref="N27:O27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2"/>
  <sheetViews>
    <sheetView zoomScale="110" zoomScaleNormal="110" workbookViewId="0">
      <selection activeCell="I27" sqref="I27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48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6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3.25" thickBot="1" x14ac:dyDescent="0.3">
      <c r="A5" s="387" t="s">
        <v>70</v>
      </c>
      <c r="B5" s="388" t="s">
        <v>71</v>
      </c>
      <c r="C5" s="389" t="s">
        <v>72</v>
      </c>
      <c r="D5" s="102">
        <v>0</v>
      </c>
      <c r="E5" s="103">
        <v>800000</v>
      </c>
      <c r="F5" s="103">
        <v>250000</v>
      </c>
      <c r="G5" s="103">
        <v>250000</v>
      </c>
      <c r="H5" s="104">
        <v>30</v>
      </c>
      <c r="I5" s="104">
        <v>29</v>
      </c>
      <c r="J5" s="104">
        <v>18</v>
      </c>
      <c r="K5" s="104">
        <v>16.8</v>
      </c>
      <c r="L5" s="104">
        <v>1</v>
      </c>
      <c r="M5" s="386" t="s">
        <v>56</v>
      </c>
    </row>
    <row r="6" spans="1:18" ht="15.75" thickBot="1" x14ac:dyDescent="0.3">
      <c r="A6" s="10" t="s">
        <v>11</v>
      </c>
      <c r="B6" s="11"/>
      <c r="C6" s="11"/>
      <c r="D6" s="109">
        <f t="shared" ref="D6:L6" si="0">SUM(D5:D5)</f>
        <v>0</v>
      </c>
      <c r="E6" s="109">
        <f t="shared" si="0"/>
        <v>800000</v>
      </c>
      <c r="F6" s="110">
        <f t="shared" si="0"/>
        <v>250000</v>
      </c>
      <c r="G6" s="110">
        <f t="shared" si="0"/>
        <v>250000</v>
      </c>
      <c r="H6" s="111">
        <f t="shared" si="0"/>
        <v>30</v>
      </c>
      <c r="I6" s="111">
        <f t="shared" si="0"/>
        <v>29</v>
      </c>
      <c r="J6" s="111">
        <f t="shared" si="0"/>
        <v>18</v>
      </c>
      <c r="K6" s="111">
        <f t="shared" si="0"/>
        <v>16.8</v>
      </c>
      <c r="L6" s="111">
        <f t="shared" si="0"/>
        <v>1</v>
      </c>
      <c r="M6" s="112"/>
    </row>
    <row r="8" spans="1:18" x14ac:dyDescent="0.25">
      <c r="H8" s="3" t="s">
        <v>24</v>
      </c>
    </row>
    <row r="9" spans="1:18" x14ac:dyDescent="0.25">
      <c r="B9" s="8"/>
    </row>
    <row r="12" spans="1:18" x14ac:dyDescent="0.25">
      <c r="B12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7"/>
  <sheetViews>
    <sheetView zoomScale="110" zoomScaleNormal="110" workbookViewId="0">
      <selection activeCell="A12" sqref="A12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490"/>
      <c r="B5" s="488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66"/>
    </row>
    <row r="6" spans="1:17" ht="45.75" thickBot="1" x14ac:dyDescent="0.3">
      <c r="A6" s="498"/>
      <c r="B6" s="14" t="s">
        <v>14</v>
      </c>
      <c r="C6" s="50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9" t="s">
        <v>29</v>
      </c>
      <c r="J6" s="58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60" t="s">
        <v>42</v>
      </c>
    </row>
    <row r="7" spans="1:17" ht="15.75" thickBot="1" x14ac:dyDescent="0.3">
      <c r="A7" s="394" t="s">
        <v>70</v>
      </c>
      <c r="B7" s="390">
        <v>12</v>
      </c>
      <c r="C7" s="393"/>
      <c r="D7" s="391"/>
      <c r="E7" s="391"/>
      <c r="F7" s="391"/>
      <c r="G7" s="391"/>
      <c r="H7" s="391"/>
      <c r="I7" s="392">
        <v>1</v>
      </c>
      <c r="J7" s="393">
        <v>25</v>
      </c>
      <c r="K7" s="391"/>
      <c r="L7" s="391"/>
      <c r="M7" s="392"/>
      <c r="N7" s="391">
        <v>2</v>
      </c>
      <c r="O7" s="391">
        <v>5</v>
      </c>
      <c r="P7" s="234"/>
      <c r="Q7" s="28"/>
    </row>
    <row r="8" spans="1:17" ht="15.75" thickBot="1" x14ac:dyDescent="0.3">
      <c r="A8" s="223" t="s">
        <v>11</v>
      </c>
      <c r="B8" s="97">
        <f t="shared" ref="B8:P8" si="0">SUM(B7:B7)</f>
        <v>12</v>
      </c>
      <c r="C8" s="98">
        <f t="shared" si="0"/>
        <v>0</v>
      </c>
      <c r="D8" s="98">
        <f t="shared" si="0"/>
        <v>0</v>
      </c>
      <c r="E8" s="98">
        <f t="shared" si="0"/>
        <v>0</v>
      </c>
      <c r="F8" s="98">
        <f t="shared" si="0"/>
        <v>0</v>
      </c>
      <c r="G8" s="98">
        <f t="shared" si="0"/>
        <v>0</v>
      </c>
      <c r="H8" s="98">
        <f t="shared" si="0"/>
        <v>0</v>
      </c>
      <c r="I8" s="99">
        <f t="shared" si="0"/>
        <v>1</v>
      </c>
      <c r="J8" s="97">
        <f t="shared" si="0"/>
        <v>25</v>
      </c>
      <c r="K8" s="98">
        <f t="shared" si="0"/>
        <v>0</v>
      </c>
      <c r="L8" s="98">
        <f t="shared" si="0"/>
        <v>0</v>
      </c>
      <c r="M8" s="99">
        <f t="shared" si="0"/>
        <v>0</v>
      </c>
      <c r="N8" s="97">
        <f t="shared" si="0"/>
        <v>2</v>
      </c>
      <c r="O8" s="98">
        <f t="shared" si="0"/>
        <v>5</v>
      </c>
      <c r="P8" s="99">
        <f t="shared" si="0"/>
        <v>0</v>
      </c>
      <c r="Q8" s="4"/>
    </row>
    <row r="10" spans="1:17" s="9" customFormat="1" ht="36.75" customHeight="1" x14ac:dyDescent="0.25"/>
    <row r="11" spans="1:17" ht="15.75" x14ac:dyDescent="0.25">
      <c r="A11" s="30" t="s">
        <v>36</v>
      </c>
    </row>
    <row r="12" spans="1:17" ht="15.75" thickBot="1" x14ac:dyDescent="0.3">
      <c r="A12" s="403" t="s">
        <v>60</v>
      </c>
    </row>
    <row r="13" spans="1:17" ht="15.75" thickBot="1" x14ac:dyDescent="0.3">
      <c r="A13" s="477" t="s">
        <v>0</v>
      </c>
      <c r="B13" s="480" t="s">
        <v>9</v>
      </c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2"/>
    </row>
    <row r="14" spans="1:17" ht="15.75" thickBot="1" x14ac:dyDescent="0.3">
      <c r="A14" s="478"/>
      <c r="B14" s="480" t="s">
        <v>8</v>
      </c>
      <c r="C14" s="481"/>
      <c r="D14" s="481"/>
      <c r="E14" s="481"/>
      <c r="F14" s="481"/>
      <c r="G14" s="481"/>
      <c r="H14" s="481"/>
      <c r="I14" s="482"/>
      <c r="J14" s="484" t="s">
        <v>31</v>
      </c>
      <c r="K14" s="484"/>
      <c r="L14" s="484"/>
      <c r="M14" s="485"/>
      <c r="N14" s="480" t="s">
        <v>7</v>
      </c>
      <c r="O14" s="482"/>
      <c r="P14" s="68"/>
    </row>
    <row r="15" spans="1:17" ht="48.75" thickBot="1" x14ac:dyDescent="0.3">
      <c r="A15" s="499"/>
      <c r="B15" s="20" t="s">
        <v>14</v>
      </c>
      <c r="C15" s="21" t="s">
        <v>15</v>
      </c>
      <c r="D15" s="21" t="s">
        <v>40</v>
      </c>
      <c r="E15" s="21" t="s">
        <v>16</v>
      </c>
      <c r="F15" s="22" t="s">
        <v>33</v>
      </c>
      <c r="G15" s="22" t="s">
        <v>17</v>
      </c>
      <c r="H15" s="22" t="s">
        <v>34</v>
      </c>
      <c r="I15" s="23" t="s">
        <v>29</v>
      </c>
      <c r="J15" s="24" t="s">
        <v>20</v>
      </c>
      <c r="K15" s="22" t="s">
        <v>35</v>
      </c>
      <c r="L15" s="22" t="s">
        <v>21</v>
      </c>
      <c r="M15" s="25" t="s">
        <v>22</v>
      </c>
      <c r="N15" s="22" t="s">
        <v>18</v>
      </c>
      <c r="O15" s="22" t="s">
        <v>19</v>
      </c>
      <c r="P15" s="23" t="s">
        <v>30</v>
      </c>
    </row>
    <row r="16" spans="1:17" ht="15.75" thickBot="1" x14ac:dyDescent="0.3">
      <c r="A16" s="213"/>
      <c r="B16" s="210"/>
      <c r="C16" s="214"/>
      <c r="D16" s="214"/>
      <c r="E16" s="217"/>
      <c r="F16" s="214"/>
      <c r="G16" s="214"/>
      <c r="H16" s="214"/>
      <c r="I16" s="219"/>
      <c r="J16" s="218"/>
      <c r="K16" s="214"/>
      <c r="L16" s="214"/>
      <c r="M16" s="219"/>
      <c r="N16" s="214"/>
      <c r="O16" s="214"/>
      <c r="P16" s="219"/>
    </row>
    <row r="17" spans="1:16" ht="15.75" thickBot="1" x14ac:dyDescent="0.3">
      <c r="A17" s="224" t="s">
        <v>11</v>
      </c>
      <c r="B17" s="225">
        <f t="shared" ref="B17:P17" si="1">SUM(B16:B16)</f>
        <v>0</v>
      </c>
      <c r="C17" s="226">
        <f t="shared" si="1"/>
        <v>0</v>
      </c>
      <c r="D17" s="226">
        <f t="shared" si="1"/>
        <v>0</v>
      </c>
      <c r="E17" s="226">
        <f t="shared" si="1"/>
        <v>0</v>
      </c>
      <c r="F17" s="226">
        <f t="shared" si="1"/>
        <v>0</v>
      </c>
      <c r="G17" s="226">
        <f t="shared" si="1"/>
        <v>0</v>
      </c>
      <c r="H17" s="226">
        <f t="shared" si="1"/>
        <v>0</v>
      </c>
      <c r="I17" s="227">
        <f t="shared" si="1"/>
        <v>0</v>
      </c>
      <c r="J17" s="225">
        <f t="shared" si="1"/>
        <v>0</v>
      </c>
      <c r="K17" s="226">
        <f t="shared" si="1"/>
        <v>0</v>
      </c>
      <c r="L17" s="226">
        <f t="shared" si="1"/>
        <v>0</v>
      </c>
      <c r="M17" s="227">
        <f t="shared" si="1"/>
        <v>0</v>
      </c>
      <c r="N17" s="225">
        <f t="shared" si="1"/>
        <v>0</v>
      </c>
      <c r="O17" s="226">
        <f t="shared" si="1"/>
        <v>0</v>
      </c>
      <c r="P17" s="227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13:A15"/>
    <mergeCell ref="B13:P13"/>
    <mergeCell ref="B14:I14"/>
    <mergeCell ref="J14:M14"/>
    <mergeCell ref="N14:O14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1"/>
  <sheetViews>
    <sheetView topLeftCell="A4" zoomScale="110" zoomScaleNormal="110" workbookViewId="0">
      <selection activeCell="G41" sqref="G4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62" t="s">
        <v>23</v>
      </c>
      <c r="D1" s="236" t="s">
        <v>49</v>
      </c>
    </row>
    <row r="2" spans="1:18" ht="18.75" x14ac:dyDescent="0.25">
      <c r="A2" s="2" t="s">
        <v>58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23" t="s">
        <v>0</v>
      </c>
      <c r="B4" s="123" t="s">
        <v>1</v>
      </c>
      <c r="C4" s="133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27</v>
      </c>
      <c r="I4" s="39" t="s">
        <v>28</v>
      </c>
      <c r="J4" s="39" t="s">
        <v>13</v>
      </c>
      <c r="K4" s="39" t="s">
        <v>25</v>
      </c>
      <c r="L4" s="39" t="s">
        <v>26</v>
      </c>
      <c r="M4" s="39" t="s">
        <v>6</v>
      </c>
      <c r="N4" s="5"/>
      <c r="O4" s="6"/>
      <c r="P4" s="6"/>
      <c r="Q4" s="6"/>
      <c r="R4" s="6"/>
    </row>
    <row r="5" spans="1:18" ht="22.5" x14ac:dyDescent="0.25">
      <c r="A5" s="128" t="s">
        <v>118</v>
      </c>
      <c r="B5" s="129" t="s">
        <v>119</v>
      </c>
      <c r="C5" s="130" t="s">
        <v>120</v>
      </c>
      <c r="D5" s="102">
        <v>0</v>
      </c>
      <c r="E5" s="103">
        <v>468600</v>
      </c>
      <c r="F5" s="103">
        <v>156000</v>
      </c>
      <c r="G5" s="103">
        <v>156000</v>
      </c>
      <c r="H5" s="104">
        <v>9</v>
      </c>
      <c r="I5" s="104">
        <v>8</v>
      </c>
      <c r="J5" s="104">
        <v>5</v>
      </c>
      <c r="K5" s="108">
        <v>5.54</v>
      </c>
      <c r="L5" s="104">
        <v>1</v>
      </c>
      <c r="M5" s="126" t="s">
        <v>56</v>
      </c>
    </row>
    <row r="6" spans="1:18" s="42" customFormat="1" ht="67.5" x14ac:dyDescent="0.25">
      <c r="A6" s="124" t="s">
        <v>121</v>
      </c>
      <c r="B6" s="125" t="s">
        <v>122</v>
      </c>
      <c r="C6" s="131" t="s">
        <v>123</v>
      </c>
      <c r="D6" s="105">
        <v>0</v>
      </c>
      <c r="E6" s="106">
        <v>180000</v>
      </c>
      <c r="F6" s="106">
        <v>60000</v>
      </c>
      <c r="G6" s="106">
        <v>60000</v>
      </c>
      <c r="H6" s="107">
        <v>4</v>
      </c>
      <c r="I6" s="107">
        <v>3</v>
      </c>
      <c r="J6" s="107">
        <v>3</v>
      </c>
      <c r="K6" s="108">
        <v>2.5</v>
      </c>
      <c r="L6" s="108">
        <v>1</v>
      </c>
      <c r="M6" s="127" t="s">
        <v>56</v>
      </c>
    </row>
    <row r="7" spans="1:18" ht="22.5" x14ac:dyDescent="0.25">
      <c r="A7" s="124" t="s">
        <v>124</v>
      </c>
      <c r="B7" s="125" t="s">
        <v>125</v>
      </c>
      <c r="C7" s="131" t="s">
        <v>126</v>
      </c>
      <c r="D7" s="102">
        <v>0</v>
      </c>
      <c r="E7" s="103">
        <v>237778</v>
      </c>
      <c r="F7" s="103">
        <v>114000</v>
      </c>
      <c r="G7" s="103">
        <v>114000</v>
      </c>
      <c r="H7" s="104">
        <v>10</v>
      </c>
      <c r="I7" s="104">
        <v>9</v>
      </c>
      <c r="J7" s="104">
        <v>8</v>
      </c>
      <c r="K7" s="104">
        <v>3.5</v>
      </c>
      <c r="L7" s="104">
        <v>1</v>
      </c>
      <c r="M7" s="126" t="s">
        <v>56</v>
      </c>
      <c r="O7" s="466" t="s">
        <v>45</v>
      </c>
      <c r="P7" s="466"/>
    </row>
    <row r="8" spans="1:18" ht="22.5" x14ac:dyDescent="0.25">
      <c r="A8" s="124" t="s">
        <v>127</v>
      </c>
      <c r="B8" s="125" t="s">
        <v>128</v>
      </c>
      <c r="C8" s="131" t="s">
        <v>129</v>
      </c>
      <c r="D8" s="102">
        <v>0</v>
      </c>
      <c r="E8" s="103">
        <v>497200</v>
      </c>
      <c r="F8" s="103">
        <v>192000</v>
      </c>
      <c r="G8" s="103">
        <v>192000</v>
      </c>
      <c r="H8" s="104">
        <v>12</v>
      </c>
      <c r="I8" s="104">
        <v>11</v>
      </c>
      <c r="J8" s="104">
        <v>6</v>
      </c>
      <c r="K8" s="104">
        <v>7.38</v>
      </c>
      <c r="L8" s="104">
        <v>1</v>
      </c>
      <c r="M8" s="126" t="s">
        <v>56</v>
      </c>
      <c r="O8" s="466"/>
      <c r="P8" s="466"/>
    </row>
    <row r="9" spans="1:18" ht="22.5" x14ac:dyDescent="0.25">
      <c r="A9" s="124" t="s">
        <v>130</v>
      </c>
      <c r="B9" s="125" t="s">
        <v>131</v>
      </c>
      <c r="C9" s="131" t="s">
        <v>132</v>
      </c>
      <c r="D9" s="102">
        <v>0</v>
      </c>
      <c r="E9" s="103">
        <v>314000</v>
      </c>
      <c r="F9" s="103">
        <v>105000</v>
      </c>
      <c r="G9" s="103">
        <v>105000</v>
      </c>
      <c r="H9" s="104">
        <v>5</v>
      </c>
      <c r="I9" s="104">
        <v>3</v>
      </c>
      <c r="J9" s="104">
        <v>2</v>
      </c>
      <c r="K9" s="104">
        <v>2.71</v>
      </c>
      <c r="L9" s="104">
        <v>2</v>
      </c>
      <c r="M9" s="126" t="s">
        <v>133</v>
      </c>
    </row>
    <row r="10" spans="1:18" ht="22.5" x14ac:dyDescent="0.25">
      <c r="A10" s="124" t="s">
        <v>134</v>
      </c>
      <c r="B10" s="125" t="s">
        <v>135</v>
      </c>
      <c r="C10" s="131" t="s">
        <v>136</v>
      </c>
      <c r="D10" s="102">
        <v>0</v>
      </c>
      <c r="E10" s="103">
        <v>148978</v>
      </c>
      <c r="F10" s="103">
        <v>14000</v>
      </c>
      <c r="G10" s="103">
        <v>14000</v>
      </c>
      <c r="H10" s="104">
        <v>3</v>
      </c>
      <c r="I10" s="104">
        <v>2</v>
      </c>
      <c r="J10" s="104">
        <v>2</v>
      </c>
      <c r="K10" s="104">
        <v>0.5</v>
      </c>
      <c r="L10" s="104">
        <v>1</v>
      </c>
      <c r="M10" s="126" t="s">
        <v>56</v>
      </c>
    </row>
    <row r="11" spans="1:18" ht="22.5" x14ac:dyDescent="0.25">
      <c r="A11" s="124" t="s">
        <v>137</v>
      </c>
      <c r="B11" s="125" t="s">
        <v>138</v>
      </c>
      <c r="C11" s="131" t="s">
        <v>139</v>
      </c>
      <c r="D11" s="102">
        <v>0</v>
      </c>
      <c r="E11" s="103">
        <v>220000</v>
      </c>
      <c r="F11" s="103">
        <v>66000</v>
      </c>
      <c r="G11" s="103">
        <v>66000</v>
      </c>
      <c r="H11" s="104">
        <v>3</v>
      </c>
      <c r="I11" s="104">
        <v>2</v>
      </c>
      <c r="J11" s="104">
        <v>2</v>
      </c>
      <c r="K11" s="104">
        <v>2</v>
      </c>
      <c r="L11" s="104">
        <v>1</v>
      </c>
      <c r="M11" s="126" t="s">
        <v>56</v>
      </c>
    </row>
    <row r="12" spans="1:18" ht="33.75" x14ac:dyDescent="0.25">
      <c r="A12" s="124" t="s">
        <v>140</v>
      </c>
      <c r="B12" s="125" t="s">
        <v>141</v>
      </c>
      <c r="C12" s="131" t="s">
        <v>142</v>
      </c>
      <c r="D12" s="102">
        <v>0</v>
      </c>
      <c r="E12" s="103">
        <v>264000</v>
      </c>
      <c r="F12" s="103">
        <v>92000</v>
      </c>
      <c r="G12" s="103">
        <v>92000</v>
      </c>
      <c r="H12" s="104">
        <v>5</v>
      </c>
      <c r="I12" s="104">
        <v>4</v>
      </c>
      <c r="J12" s="104">
        <v>3</v>
      </c>
      <c r="K12" s="104">
        <v>2.5</v>
      </c>
      <c r="L12" s="104">
        <v>1</v>
      </c>
      <c r="M12" s="126" t="s">
        <v>56</v>
      </c>
    </row>
    <row r="13" spans="1:18" ht="22.5" x14ac:dyDescent="0.25">
      <c r="A13" s="119" t="s">
        <v>143</v>
      </c>
      <c r="B13" s="118" t="s">
        <v>144</v>
      </c>
      <c r="C13" s="114" t="s">
        <v>145</v>
      </c>
      <c r="D13" s="117">
        <v>0</v>
      </c>
      <c r="E13" s="120">
        <v>219444</v>
      </c>
      <c r="F13" s="120">
        <v>37500</v>
      </c>
      <c r="G13" s="120">
        <v>37500</v>
      </c>
      <c r="H13" s="122">
        <v>5</v>
      </c>
      <c r="I13" s="122">
        <v>4</v>
      </c>
      <c r="J13" s="122">
        <v>3</v>
      </c>
      <c r="K13" s="122">
        <v>1.92</v>
      </c>
      <c r="L13" s="122">
        <v>1</v>
      </c>
      <c r="M13" s="132" t="s">
        <v>56</v>
      </c>
    </row>
    <row r="14" spans="1:18" ht="23.25" thickBot="1" x14ac:dyDescent="0.3">
      <c r="A14" s="124" t="s">
        <v>146</v>
      </c>
      <c r="B14" s="125" t="s">
        <v>147</v>
      </c>
      <c r="C14" s="131" t="s">
        <v>148</v>
      </c>
      <c r="D14" s="102">
        <v>0</v>
      </c>
      <c r="E14" s="103">
        <v>350000</v>
      </c>
      <c r="F14" s="103">
        <v>80000</v>
      </c>
      <c r="G14" s="103">
        <v>80000</v>
      </c>
      <c r="H14" s="104">
        <v>5</v>
      </c>
      <c r="I14" s="104">
        <v>3</v>
      </c>
      <c r="J14" s="104">
        <v>3</v>
      </c>
      <c r="K14" s="104">
        <v>2.33</v>
      </c>
      <c r="L14" s="104">
        <v>2</v>
      </c>
      <c r="M14" s="126" t="s">
        <v>56</v>
      </c>
      <c r="N14" s="7"/>
      <c r="O14" s="7"/>
    </row>
    <row r="15" spans="1:18" ht="15.75" thickBot="1" x14ac:dyDescent="0.3">
      <c r="A15" s="116" t="s">
        <v>11</v>
      </c>
      <c r="B15" s="115"/>
      <c r="C15" s="113"/>
      <c r="D15" s="121">
        <f t="shared" ref="D15:L15" si="0">SUM(D5:D14)</f>
        <v>0</v>
      </c>
      <c r="E15" s="109">
        <f t="shared" si="0"/>
        <v>2900000</v>
      </c>
      <c r="F15" s="110">
        <f t="shared" si="0"/>
        <v>916500</v>
      </c>
      <c r="G15" s="110">
        <f t="shared" si="0"/>
        <v>916500</v>
      </c>
      <c r="H15" s="111">
        <f t="shared" si="0"/>
        <v>61</v>
      </c>
      <c r="I15" s="111">
        <f t="shared" si="0"/>
        <v>49</v>
      </c>
      <c r="J15" s="111">
        <f t="shared" si="0"/>
        <v>37</v>
      </c>
      <c r="K15" s="111">
        <f t="shared" si="0"/>
        <v>30.879999999999995</v>
      </c>
      <c r="L15" s="111">
        <f t="shared" si="0"/>
        <v>12</v>
      </c>
      <c r="M15" s="112"/>
    </row>
    <row r="17" spans="2:8" x14ac:dyDescent="0.25">
      <c r="H17" s="3" t="s">
        <v>24</v>
      </c>
    </row>
    <row r="18" spans="2:8" x14ac:dyDescent="0.25">
      <c r="B18" s="8"/>
    </row>
    <row r="21" spans="2:8" x14ac:dyDescent="0.25">
      <c r="B21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35"/>
  <sheetViews>
    <sheetView topLeftCell="A7" zoomScale="110" zoomScaleNormal="110" workbookViewId="0">
      <selection activeCell="A25" sqref="A25:A34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59</v>
      </c>
    </row>
    <row r="3" spans="1:17" ht="15.75" thickBot="1" x14ac:dyDescent="0.3"/>
    <row r="4" spans="1:17" ht="15.75" thickBot="1" x14ac:dyDescent="0.3">
      <c r="A4" s="489" t="s">
        <v>10</v>
      </c>
      <c r="B4" s="486" t="s">
        <v>9</v>
      </c>
      <c r="C4" s="486"/>
      <c r="D4" s="486"/>
      <c r="E4" s="486"/>
      <c r="F4" s="486"/>
      <c r="G4" s="486"/>
      <c r="H4" s="486"/>
      <c r="I4" s="486"/>
      <c r="J4" s="486"/>
      <c r="K4" s="486"/>
      <c r="L4" s="486"/>
      <c r="M4" s="486"/>
      <c r="N4" s="486"/>
      <c r="O4" s="486"/>
      <c r="P4" s="487"/>
    </row>
    <row r="5" spans="1:17" ht="15.75" thickBot="1" x14ac:dyDescent="0.3">
      <c r="A5" s="500"/>
      <c r="B5" s="486" t="s">
        <v>8</v>
      </c>
      <c r="C5" s="486"/>
      <c r="D5" s="486"/>
      <c r="E5" s="486"/>
      <c r="F5" s="486"/>
      <c r="G5" s="486"/>
      <c r="H5" s="486"/>
      <c r="I5" s="487"/>
      <c r="J5" s="492" t="s">
        <v>31</v>
      </c>
      <c r="K5" s="492"/>
      <c r="L5" s="492"/>
      <c r="M5" s="493"/>
      <c r="N5" s="488" t="s">
        <v>7</v>
      </c>
      <c r="O5" s="487"/>
      <c r="P5" s="142"/>
    </row>
    <row r="6" spans="1:17" ht="45.75" thickBot="1" x14ac:dyDescent="0.3">
      <c r="A6" s="500"/>
      <c r="B6" s="135" t="s">
        <v>14</v>
      </c>
      <c r="C6" s="135" t="s">
        <v>15</v>
      </c>
      <c r="D6" s="138" t="s">
        <v>40</v>
      </c>
      <c r="E6" s="137" t="s">
        <v>16</v>
      </c>
      <c r="F6" s="138" t="s">
        <v>33</v>
      </c>
      <c r="G6" s="138" t="s">
        <v>41</v>
      </c>
      <c r="H6" s="138" t="s">
        <v>32</v>
      </c>
      <c r="I6" s="139" t="s">
        <v>29</v>
      </c>
      <c r="J6" s="149" t="s">
        <v>20</v>
      </c>
      <c r="K6" s="138" t="s">
        <v>39</v>
      </c>
      <c r="L6" s="138" t="s">
        <v>21</v>
      </c>
      <c r="M6" s="134" t="s">
        <v>22</v>
      </c>
      <c r="N6" s="149" t="s">
        <v>18</v>
      </c>
      <c r="O6" s="139" t="s">
        <v>19</v>
      </c>
      <c r="P6" s="150" t="s">
        <v>30</v>
      </c>
      <c r="Q6" s="140" t="s">
        <v>42</v>
      </c>
    </row>
    <row r="7" spans="1:17" x14ac:dyDescent="0.25">
      <c r="A7" s="143" t="s">
        <v>118</v>
      </c>
      <c r="B7" s="420"/>
      <c r="C7" s="421"/>
      <c r="D7" s="421"/>
      <c r="E7" s="421"/>
      <c r="F7" s="421"/>
      <c r="G7" s="421"/>
      <c r="H7" s="421">
        <v>1</v>
      </c>
      <c r="I7" s="422">
        <v>2</v>
      </c>
      <c r="J7" s="420"/>
      <c r="K7" s="421"/>
      <c r="L7" s="421"/>
      <c r="M7" s="422"/>
      <c r="N7" s="420"/>
      <c r="O7" s="422"/>
      <c r="P7" s="423"/>
      <c r="Q7" s="424"/>
    </row>
    <row r="8" spans="1:17" x14ac:dyDescent="0.25">
      <c r="A8" s="144" t="s">
        <v>121</v>
      </c>
      <c r="B8" s="321"/>
      <c r="C8" s="322"/>
      <c r="D8" s="322"/>
      <c r="E8" s="322"/>
      <c r="F8" s="322"/>
      <c r="G8" s="322"/>
      <c r="H8" s="322"/>
      <c r="I8" s="323"/>
      <c r="J8" s="321"/>
      <c r="K8" s="322"/>
      <c r="L8" s="322"/>
      <c r="M8" s="323"/>
      <c r="N8" s="321"/>
      <c r="O8" s="323">
        <v>1</v>
      </c>
      <c r="P8" s="425"/>
      <c r="Q8" s="426"/>
    </row>
    <row r="9" spans="1:17" x14ac:dyDescent="0.25">
      <c r="A9" s="144" t="s">
        <v>124</v>
      </c>
      <c r="B9" s="321"/>
      <c r="C9" s="322"/>
      <c r="D9" s="322"/>
      <c r="E9" s="322"/>
      <c r="F9" s="322"/>
      <c r="G9" s="322"/>
      <c r="H9" s="322">
        <v>3</v>
      </c>
      <c r="I9" s="323"/>
      <c r="J9" s="321"/>
      <c r="K9" s="322"/>
      <c r="L9" s="322"/>
      <c r="M9" s="323"/>
      <c r="N9" s="321">
        <v>1</v>
      </c>
      <c r="O9" s="323">
        <v>1</v>
      </c>
      <c r="P9" s="425"/>
      <c r="Q9" s="426"/>
    </row>
    <row r="10" spans="1:17" x14ac:dyDescent="0.25">
      <c r="A10" s="144" t="s">
        <v>127</v>
      </c>
      <c r="B10" s="321"/>
      <c r="C10" s="322"/>
      <c r="D10" s="322"/>
      <c r="E10" s="322"/>
      <c r="F10" s="322"/>
      <c r="G10" s="322"/>
      <c r="H10" s="322">
        <v>2</v>
      </c>
      <c r="I10" s="323"/>
      <c r="J10" s="321"/>
      <c r="K10" s="322"/>
      <c r="L10" s="322"/>
      <c r="M10" s="323"/>
      <c r="N10" s="321">
        <v>1</v>
      </c>
      <c r="O10" s="323"/>
      <c r="P10" s="425"/>
      <c r="Q10" s="426"/>
    </row>
    <row r="11" spans="1:17" x14ac:dyDescent="0.25">
      <c r="A11" s="144" t="s">
        <v>130</v>
      </c>
      <c r="B11" s="321">
        <v>4</v>
      </c>
      <c r="C11" s="322"/>
      <c r="D11" s="322"/>
      <c r="E11" s="322"/>
      <c r="F11" s="322"/>
      <c r="G11" s="322"/>
      <c r="H11" s="322"/>
      <c r="I11" s="323"/>
      <c r="J11" s="321"/>
      <c r="K11" s="322"/>
      <c r="L11" s="322"/>
      <c r="M11" s="323"/>
      <c r="N11" s="321">
        <v>1</v>
      </c>
      <c r="O11" s="323"/>
      <c r="P11" s="425"/>
      <c r="Q11" s="426"/>
    </row>
    <row r="12" spans="1:17" s="45" customFormat="1" x14ac:dyDescent="0.25">
      <c r="A12" s="144" t="s">
        <v>134</v>
      </c>
      <c r="B12" s="332"/>
      <c r="C12" s="329"/>
      <c r="D12" s="329"/>
      <c r="E12" s="329"/>
      <c r="F12" s="329"/>
      <c r="G12" s="329"/>
      <c r="H12" s="329"/>
      <c r="I12" s="330"/>
      <c r="J12" s="332"/>
      <c r="K12" s="329"/>
      <c r="L12" s="329"/>
      <c r="M12" s="330">
        <v>1</v>
      </c>
      <c r="N12" s="332">
        <v>1</v>
      </c>
      <c r="O12" s="330"/>
      <c r="P12" s="427"/>
      <c r="Q12" s="428"/>
    </row>
    <row r="13" spans="1:17" ht="33.75" x14ac:dyDescent="0.25">
      <c r="A13" s="144" t="s">
        <v>137</v>
      </c>
      <c r="B13" s="321"/>
      <c r="C13" s="322"/>
      <c r="D13" s="322"/>
      <c r="E13" s="322"/>
      <c r="F13" s="322"/>
      <c r="G13" s="322"/>
      <c r="H13" s="322">
        <v>2</v>
      </c>
      <c r="I13" s="323"/>
      <c r="J13" s="321"/>
      <c r="K13" s="322">
        <v>1</v>
      </c>
      <c r="L13" s="322"/>
      <c r="M13" s="323"/>
      <c r="N13" s="321"/>
      <c r="O13" s="323">
        <v>1</v>
      </c>
      <c r="P13" s="425">
        <v>1</v>
      </c>
      <c r="Q13" s="429" t="s">
        <v>149</v>
      </c>
    </row>
    <row r="14" spans="1:17" x14ac:dyDescent="0.25">
      <c r="A14" s="144" t="s">
        <v>150</v>
      </c>
      <c r="B14" s="321"/>
      <c r="C14" s="322"/>
      <c r="D14" s="322"/>
      <c r="E14" s="322"/>
      <c r="F14" s="322"/>
      <c r="G14" s="322"/>
      <c r="H14" s="322"/>
      <c r="I14" s="323">
        <v>1</v>
      </c>
      <c r="J14" s="321"/>
      <c r="K14" s="340"/>
      <c r="L14" s="322"/>
      <c r="M14" s="323"/>
      <c r="N14" s="321"/>
      <c r="O14" s="323">
        <v>2</v>
      </c>
      <c r="P14" s="425"/>
      <c r="Q14" s="426"/>
    </row>
    <row r="15" spans="1:17" s="43" customFormat="1" x14ac:dyDescent="0.25">
      <c r="A15" s="145" t="s">
        <v>143</v>
      </c>
      <c r="B15" s="430">
        <v>1</v>
      </c>
      <c r="C15" s="431"/>
      <c r="D15" s="431"/>
      <c r="E15" s="431"/>
      <c r="F15" s="431"/>
      <c r="G15" s="431"/>
      <c r="H15" s="431"/>
      <c r="I15" s="432"/>
      <c r="J15" s="430"/>
      <c r="K15" s="431">
        <v>10</v>
      </c>
      <c r="L15" s="431"/>
      <c r="M15" s="432"/>
      <c r="N15" s="430"/>
      <c r="O15" s="432"/>
      <c r="P15" s="433"/>
      <c r="Q15" s="429"/>
    </row>
    <row r="16" spans="1:17" ht="15.75" thickBot="1" x14ac:dyDescent="0.3">
      <c r="A16" s="146" t="s">
        <v>146</v>
      </c>
      <c r="B16" s="434"/>
      <c r="C16" s="417"/>
      <c r="D16" s="417"/>
      <c r="E16" s="417"/>
      <c r="F16" s="417"/>
      <c r="G16" s="417"/>
      <c r="H16" s="417">
        <v>1</v>
      </c>
      <c r="I16" s="418"/>
      <c r="J16" s="434"/>
      <c r="K16" s="417"/>
      <c r="L16" s="417"/>
      <c r="M16" s="418"/>
      <c r="N16" s="434"/>
      <c r="O16" s="418"/>
      <c r="P16" s="435"/>
      <c r="Q16" s="436"/>
    </row>
    <row r="17" spans="1:17" ht="15.75" thickBot="1" x14ac:dyDescent="0.3">
      <c r="A17" s="141" t="s">
        <v>11</v>
      </c>
      <c r="B17" s="437">
        <f t="shared" ref="B17:P17" si="0">SUM(B7:B16)</f>
        <v>5</v>
      </c>
      <c r="C17" s="111">
        <f t="shared" si="0"/>
        <v>0</v>
      </c>
      <c r="D17" s="111">
        <f t="shared" si="0"/>
        <v>0</v>
      </c>
      <c r="E17" s="111">
        <f t="shared" si="0"/>
        <v>0</v>
      </c>
      <c r="F17" s="111">
        <f t="shared" si="0"/>
        <v>0</v>
      </c>
      <c r="G17" s="111">
        <f t="shared" si="0"/>
        <v>0</v>
      </c>
      <c r="H17" s="111">
        <f t="shared" si="0"/>
        <v>9</v>
      </c>
      <c r="I17" s="112">
        <f t="shared" si="0"/>
        <v>3</v>
      </c>
      <c r="J17" s="111">
        <f t="shared" si="0"/>
        <v>0</v>
      </c>
      <c r="K17" s="111">
        <f t="shared" si="0"/>
        <v>11</v>
      </c>
      <c r="L17" s="111">
        <f t="shared" si="0"/>
        <v>0</v>
      </c>
      <c r="M17" s="112">
        <f t="shared" si="0"/>
        <v>1</v>
      </c>
      <c r="N17" s="437">
        <f t="shared" si="0"/>
        <v>4</v>
      </c>
      <c r="O17" s="112">
        <f t="shared" si="0"/>
        <v>5</v>
      </c>
      <c r="P17" s="438">
        <f t="shared" si="0"/>
        <v>1</v>
      </c>
      <c r="Q17" s="402"/>
    </row>
    <row r="19" spans="1:17" s="9" customFormat="1" ht="36.75" customHeight="1" x14ac:dyDescent="0.25"/>
    <row r="20" spans="1:17" ht="15.75" x14ac:dyDescent="0.25">
      <c r="A20" s="30" t="s">
        <v>36</v>
      </c>
    </row>
    <row r="21" spans="1:17" ht="15.75" thickBot="1" x14ac:dyDescent="0.3">
      <c r="A21" s="403" t="s">
        <v>60</v>
      </c>
    </row>
    <row r="22" spans="1:17" ht="15.75" thickBot="1" x14ac:dyDescent="0.3">
      <c r="A22" s="477" t="s">
        <v>0</v>
      </c>
      <c r="B22" s="480" t="s">
        <v>9</v>
      </c>
      <c r="C22" s="481"/>
      <c r="D22" s="481"/>
      <c r="E22" s="481"/>
      <c r="F22" s="481"/>
      <c r="G22" s="481"/>
      <c r="H22" s="481"/>
      <c r="I22" s="481"/>
      <c r="J22" s="481"/>
      <c r="K22" s="481"/>
      <c r="L22" s="481"/>
      <c r="M22" s="481"/>
      <c r="N22" s="481"/>
      <c r="O22" s="481"/>
      <c r="P22" s="482"/>
    </row>
    <row r="23" spans="1:17" ht="15.75" thickBot="1" x14ac:dyDescent="0.3">
      <c r="A23" s="478"/>
      <c r="B23" s="480" t="s">
        <v>8</v>
      </c>
      <c r="C23" s="481"/>
      <c r="D23" s="481"/>
      <c r="E23" s="481"/>
      <c r="F23" s="481"/>
      <c r="G23" s="481"/>
      <c r="H23" s="481"/>
      <c r="I23" s="482"/>
      <c r="J23" s="484" t="s">
        <v>31</v>
      </c>
      <c r="K23" s="484"/>
      <c r="L23" s="484"/>
      <c r="M23" s="485"/>
      <c r="N23" s="480" t="s">
        <v>7</v>
      </c>
      <c r="O23" s="482"/>
      <c r="P23" s="165"/>
    </row>
    <row r="24" spans="1:17" ht="48.75" thickBot="1" x14ac:dyDescent="0.3">
      <c r="A24" s="479"/>
      <c r="B24" s="20" t="s">
        <v>14</v>
      </c>
      <c r="C24" s="21" t="s">
        <v>15</v>
      </c>
      <c r="D24" s="21" t="s">
        <v>40</v>
      </c>
      <c r="E24" s="21" t="s">
        <v>16</v>
      </c>
      <c r="F24" s="22" t="s">
        <v>33</v>
      </c>
      <c r="G24" s="22" t="s">
        <v>17</v>
      </c>
      <c r="H24" s="22" t="s">
        <v>34</v>
      </c>
      <c r="I24" s="23" t="s">
        <v>29</v>
      </c>
      <c r="J24" s="24" t="s">
        <v>20</v>
      </c>
      <c r="K24" s="22" t="s">
        <v>35</v>
      </c>
      <c r="L24" s="22" t="s">
        <v>21</v>
      </c>
      <c r="M24" s="25" t="s">
        <v>22</v>
      </c>
      <c r="N24" s="151" t="s">
        <v>18</v>
      </c>
      <c r="O24" s="159" t="s">
        <v>19</v>
      </c>
      <c r="P24" s="152" t="s">
        <v>30</v>
      </c>
    </row>
    <row r="25" spans="1:17" x14ac:dyDescent="0.25">
      <c r="A25" s="143" t="s">
        <v>118</v>
      </c>
      <c r="B25" s="166"/>
      <c r="C25" s="84"/>
      <c r="D25" s="84"/>
      <c r="E25" s="85"/>
      <c r="F25" s="84"/>
      <c r="G25" s="84"/>
      <c r="H25" s="84">
        <v>2</v>
      </c>
      <c r="I25" s="86"/>
      <c r="J25" s="87"/>
      <c r="K25" s="84"/>
      <c r="L25" s="84"/>
      <c r="M25" s="86"/>
      <c r="N25" s="83"/>
      <c r="O25" s="86"/>
      <c r="P25" s="167"/>
    </row>
    <row r="26" spans="1:17" s="403" customFormat="1" x14ac:dyDescent="0.25">
      <c r="A26" s="303" t="s">
        <v>121</v>
      </c>
      <c r="B26" s="166">
        <v>2</v>
      </c>
      <c r="C26" s="84"/>
      <c r="D26" s="84"/>
      <c r="E26" s="85"/>
      <c r="F26" s="84"/>
      <c r="G26" s="84"/>
      <c r="H26" s="84"/>
      <c r="I26" s="86"/>
      <c r="J26" s="87"/>
      <c r="K26" s="84">
        <v>1</v>
      </c>
      <c r="L26" s="84"/>
      <c r="M26" s="86"/>
      <c r="N26" s="83">
        <v>2</v>
      </c>
      <c r="O26" s="86"/>
      <c r="P26" s="167"/>
    </row>
    <row r="27" spans="1:17" s="403" customFormat="1" x14ac:dyDescent="0.25">
      <c r="A27" s="303" t="s">
        <v>124</v>
      </c>
      <c r="B27" s="166"/>
      <c r="C27" s="84"/>
      <c r="D27" s="84"/>
      <c r="E27" s="85"/>
      <c r="F27" s="84"/>
      <c r="G27" s="84"/>
      <c r="H27" s="84">
        <v>2</v>
      </c>
      <c r="I27" s="86">
        <v>1</v>
      </c>
      <c r="J27" s="87"/>
      <c r="K27" s="84">
        <v>1</v>
      </c>
      <c r="L27" s="84"/>
      <c r="M27" s="86"/>
      <c r="N27" s="83"/>
      <c r="O27" s="86">
        <v>5</v>
      </c>
      <c r="P27" s="167"/>
    </row>
    <row r="28" spans="1:17" s="403" customFormat="1" x14ac:dyDescent="0.25">
      <c r="A28" s="303" t="s">
        <v>127</v>
      </c>
      <c r="B28" s="166">
        <v>3</v>
      </c>
      <c r="C28" s="84"/>
      <c r="D28" s="84"/>
      <c r="E28" s="85"/>
      <c r="F28" s="84"/>
      <c r="G28" s="84"/>
      <c r="H28" s="84">
        <v>1</v>
      </c>
      <c r="I28" s="86"/>
      <c r="J28" s="87"/>
      <c r="K28" s="84"/>
      <c r="L28" s="84"/>
      <c r="M28" s="86"/>
      <c r="N28" s="83"/>
      <c r="O28" s="86"/>
      <c r="P28" s="167"/>
    </row>
    <row r="29" spans="1:17" s="403" customFormat="1" x14ac:dyDescent="0.25">
      <c r="A29" s="303" t="s">
        <v>130</v>
      </c>
      <c r="B29" s="166">
        <v>1</v>
      </c>
      <c r="C29" s="84"/>
      <c r="D29" s="84"/>
      <c r="E29" s="85"/>
      <c r="F29" s="84"/>
      <c r="G29" s="84"/>
      <c r="H29" s="84">
        <v>1</v>
      </c>
      <c r="I29" s="86"/>
      <c r="J29" s="87"/>
      <c r="K29" s="84"/>
      <c r="L29" s="84"/>
      <c r="M29" s="86"/>
      <c r="N29" s="83"/>
      <c r="O29" s="86"/>
      <c r="P29" s="167"/>
    </row>
    <row r="30" spans="1:17" s="403" customFormat="1" x14ac:dyDescent="0.25">
      <c r="A30" s="303" t="s">
        <v>134</v>
      </c>
      <c r="B30" s="166">
        <v>2</v>
      </c>
      <c r="C30" s="84"/>
      <c r="D30" s="84"/>
      <c r="E30" s="85"/>
      <c r="F30" s="84"/>
      <c r="G30" s="84"/>
      <c r="H30" s="84"/>
      <c r="I30" s="86"/>
      <c r="J30" s="87"/>
      <c r="K30" s="84"/>
      <c r="L30" s="84"/>
      <c r="M30" s="86"/>
      <c r="N30" s="83"/>
      <c r="O30" s="86"/>
      <c r="P30" s="167"/>
    </row>
    <row r="31" spans="1:17" x14ac:dyDescent="0.25">
      <c r="A31" s="144" t="s">
        <v>137</v>
      </c>
      <c r="B31" s="168"/>
      <c r="C31" s="89"/>
      <c r="D31" s="89"/>
      <c r="E31" s="90"/>
      <c r="F31" s="89"/>
      <c r="G31" s="89"/>
      <c r="H31" s="89"/>
      <c r="I31" s="91"/>
      <c r="J31" s="92"/>
      <c r="K31" s="89"/>
      <c r="L31" s="89"/>
      <c r="M31" s="91"/>
      <c r="N31" s="169"/>
      <c r="O31" s="170"/>
      <c r="P31" s="171"/>
    </row>
    <row r="32" spans="1:17" x14ac:dyDescent="0.25">
      <c r="A32" s="144" t="s">
        <v>150</v>
      </c>
      <c r="B32" s="166">
        <v>1</v>
      </c>
      <c r="C32" s="84"/>
      <c r="D32" s="84"/>
      <c r="E32" s="85"/>
      <c r="F32" s="84"/>
      <c r="G32" s="84">
        <v>1</v>
      </c>
      <c r="H32" s="84">
        <v>5</v>
      </c>
      <c r="I32" s="86">
        <v>1</v>
      </c>
      <c r="J32" s="87"/>
      <c r="K32" s="84"/>
      <c r="L32" s="84"/>
      <c r="M32" s="86"/>
      <c r="N32" s="83"/>
      <c r="O32" s="86"/>
      <c r="P32" s="167"/>
    </row>
    <row r="33" spans="1:16" x14ac:dyDescent="0.25">
      <c r="A33" s="144" t="s">
        <v>143</v>
      </c>
      <c r="B33" s="166">
        <v>2</v>
      </c>
      <c r="C33" s="84"/>
      <c r="D33" s="84"/>
      <c r="E33" s="85"/>
      <c r="F33" s="84"/>
      <c r="G33" s="84"/>
      <c r="H33" s="84">
        <v>4</v>
      </c>
      <c r="I33" s="86"/>
      <c r="J33" s="87"/>
      <c r="K33" s="84"/>
      <c r="L33" s="84"/>
      <c r="M33" s="86"/>
      <c r="N33" s="83"/>
      <c r="O33" s="86"/>
      <c r="P33" s="167"/>
    </row>
    <row r="34" spans="1:16" ht="15.75" thickBot="1" x14ac:dyDescent="0.3">
      <c r="A34" s="144" t="s">
        <v>146</v>
      </c>
      <c r="B34" s="166">
        <v>2</v>
      </c>
      <c r="C34" s="84"/>
      <c r="D34" s="84"/>
      <c r="E34" s="85"/>
      <c r="F34" s="84"/>
      <c r="G34" s="84"/>
      <c r="H34" s="84"/>
      <c r="I34" s="86"/>
      <c r="J34" s="87"/>
      <c r="K34" s="84"/>
      <c r="L34" s="84"/>
      <c r="M34" s="86"/>
      <c r="N34" s="83"/>
      <c r="O34" s="86"/>
      <c r="P34" s="167"/>
    </row>
    <row r="35" spans="1:16" ht="15.75" thickBot="1" x14ac:dyDescent="0.3">
      <c r="A35" s="160" t="s">
        <v>11</v>
      </c>
      <c r="B35" s="97">
        <f t="shared" ref="B35:P35" si="1">SUM(B25:B34)</f>
        <v>13</v>
      </c>
      <c r="C35" s="98">
        <f t="shared" si="1"/>
        <v>0</v>
      </c>
      <c r="D35" s="98">
        <f t="shared" si="1"/>
        <v>0</v>
      </c>
      <c r="E35" s="98">
        <f t="shared" si="1"/>
        <v>0</v>
      </c>
      <c r="F35" s="98">
        <f t="shared" si="1"/>
        <v>0</v>
      </c>
      <c r="G35" s="98">
        <f t="shared" si="1"/>
        <v>1</v>
      </c>
      <c r="H35" s="98">
        <f t="shared" si="1"/>
        <v>15</v>
      </c>
      <c r="I35" s="99">
        <f t="shared" si="1"/>
        <v>2</v>
      </c>
      <c r="J35" s="97">
        <f t="shared" si="1"/>
        <v>0</v>
      </c>
      <c r="K35" s="98">
        <f t="shared" si="1"/>
        <v>2</v>
      </c>
      <c r="L35" s="98">
        <f t="shared" si="1"/>
        <v>0</v>
      </c>
      <c r="M35" s="99">
        <f t="shared" si="1"/>
        <v>0</v>
      </c>
      <c r="N35" s="97">
        <f t="shared" si="1"/>
        <v>2</v>
      </c>
      <c r="O35" s="98">
        <f t="shared" si="1"/>
        <v>5</v>
      </c>
      <c r="P35" s="99">
        <f t="shared" si="1"/>
        <v>0</v>
      </c>
    </row>
  </sheetData>
  <mergeCells count="10">
    <mergeCell ref="A4:A6"/>
    <mergeCell ref="B4:P4"/>
    <mergeCell ref="B5:I5"/>
    <mergeCell ref="J5:M5"/>
    <mergeCell ref="N5:O5"/>
    <mergeCell ref="A22:A24"/>
    <mergeCell ref="B22:P22"/>
    <mergeCell ref="B23:I23"/>
    <mergeCell ref="J23:M23"/>
    <mergeCell ref="N23:O23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VC_čerpání finance </vt:lpstr>
      <vt:lpstr>VC_výsledky</vt:lpstr>
      <vt:lpstr>VC_Konference</vt:lpstr>
      <vt:lpstr>CNT_F</vt:lpstr>
      <vt:lpstr>CNT_V</vt:lpstr>
      <vt:lpstr>IET_F</vt:lpstr>
      <vt:lpstr>IET_V</vt:lpstr>
      <vt:lpstr>IT4I_F</vt:lpstr>
      <vt:lpstr>IT4I_V</vt:lpstr>
      <vt:lpstr>CENET_F</vt:lpstr>
      <vt:lpstr>CENET_V</vt:lpstr>
      <vt:lpstr>VEC_F</vt:lpstr>
      <vt:lpstr>VEC_V</vt:lpstr>
      <vt:lpstr>CPIT_F</vt:lpstr>
      <vt:lpstr>CPIT_V</vt:lpstr>
      <vt:lpstr>CENET_F!Názvy_tisku</vt:lpstr>
      <vt:lpstr>CNT_F!Názvy_tisku</vt:lpstr>
      <vt:lpstr>CPIT_F!Názvy_tisku</vt:lpstr>
      <vt:lpstr>IET_F!Názvy_tisku</vt:lpstr>
      <vt:lpstr>IT4I_F!Názvy_tisku</vt:lpstr>
      <vt:lpstr>'VC_čerpání finance '!Názvy_tisku</vt:lpstr>
      <vt:lpstr>VEC_F!Názvy_tisku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2019-02-14T10:14:24Z</dcterms:modified>
</cp:coreProperties>
</file>