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 activeTab="1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F17" i="1" l="1"/>
  <c r="J27" i="1" l="1"/>
  <c r="J26" i="1"/>
  <c r="F26" i="1"/>
  <c r="I30" i="1" l="1"/>
  <c r="J30" i="1"/>
  <c r="D30" i="1" l="1"/>
  <c r="C32" i="5"/>
  <c r="D32" i="5"/>
  <c r="E32" i="5"/>
  <c r="F32" i="5"/>
  <c r="G32" i="5"/>
  <c r="H32" i="5"/>
  <c r="M32" i="5"/>
  <c r="N32" i="5"/>
  <c r="O32" i="5"/>
  <c r="I32" i="5"/>
  <c r="J32" i="5"/>
  <c r="K32" i="5"/>
  <c r="L32" i="5"/>
  <c r="B32" i="5"/>
  <c r="H30" i="1" l="1"/>
  <c r="G30" i="1"/>
  <c r="F30" i="1"/>
  <c r="E30" i="1" l="1"/>
</calcChain>
</file>

<file path=xl/sharedStrings.xml><?xml version="1.0" encoding="utf-8"?>
<sst xmlns="http://schemas.openxmlformats.org/spreadsheetml/2006/main" count="173" uniqueCount="121">
  <si>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</si>
  <si>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</si>
  <si>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</si>
  <si>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</si>
  <si>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</si>
  <si>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</si>
  <si>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</si>
  <si>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</si>
  <si>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</si>
  <si>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</si>
  <si>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</si>
  <si>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</si>
  <si>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</si>
  <si>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</si>
  <si>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</si>
  <si>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</si>
  <si>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</si>
  <si>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</si>
  <si>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</si>
  <si>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</si>
  <si>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</si>
  <si>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</si>
  <si>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</si>
  <si>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</si>
  <si>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</si>
  <si>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</si>
  <si>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</si>
  <si>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</si>
  <si>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</si>
  <si>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</si>
  <si>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</si>
  <si>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</si>
  <si>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</si>
  <si>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</si>
  <si>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</si>
  <si>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</si>
  <si>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</si>
  <si>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SP2013/150</t>
  </si>
  <si>
    <t>Výzkum metod numerického modelování a
experimentálního vyšetrování mechanických jevu.</t>
  </si>
  <si>
    <t>doc. Ing. Jirí Podešva, Ph.D.</t>
  </si>
  <si>
    <t>SP2013/105</t>
  </si>
  <si>
    <t>Experimentální modelování aerodynamických jevů</t>
  </si>
  <si>
    <t>Ing. Dobeš Josef</t>
  </si>
  <si>
    <t>SP2013/209</t>
  </si>
  <si>
    <t xml:space="preserve">Aplikace a rozvoj vybraných experimentálních metod pružnosti a plasticity </t>
  </si>
  <si>
    <t>Ing. Josef Sedlák</t>
  </si>
  <si>
    <t>SP2013/18</t>
  </si>
  <si>
    <t>Testování nových konstrukčních uzlů rengentransparentních fixátorů nestabilních zlomenin</t>
  </si>
  <si>
    <t>Ing. Oldřich Učeň, Ph.D.</t>
  </si>
  <si>
    <t>SP2013/30</t>
  </si>
  <si>
    <t>Výzkum a vývoj měřících postupů a ověřování materiálových vlastností vybraných technologií v inženýrské praxi</t>
  </si>
  <si>
    <t>doc. Ing. Jiří Fries, Ph.D.</t>
  </si>
  <si>
    <t>SP2013/46</t>
  </si>
  <si>
    <t>Výzkum a vývoj prototypu chladícího zařízení pro pro aplikaci mírné hypotermie v terénu</t>
  </si>
  <si>
    <t>Ing. František Tomeček</t>
  </si>
  <si>
    <t>SP2013/210</t>
  </si>
  <si>
    <t>Vývoj modulárního stroje pro výzkum v oblasti renovačních zařízení</t>
  </si>
  <si>
    <t>Ing. Tomáš Kubín, Ph.D.</t>
  </si>
  <si>
    <t>SP2013/81</t>
  </si>
  <si>
    <t>Výzkum možností malého UAV pro vyhledávání osob v krajině</t>
  </si>
  <si>
    <t>Ing. František Martinec, CSc.</t>
  </si>
  <si>
    <t>SP2013/55</t>
  </si>
  <si>
    <t>Výzkum v oblasti klasických i nekonvenčních modelovacích a optimalizačních přístupů pro potřeby zvýšení efektivity dopravních a logistických obslužných systémů</t>
  </si>
  <si>
    <t>Ing. Dušan Teichmann, Ph.D.</t>
  </si>
  <si>
    <t>SP2013/61</t>
  </si>
  <si>
    <t>Rozvoj experimentální základny pro základní výzkum v oblasti vibrační dopravy</t>
  </si>
  <si>
    <t>doc. Ing. Aleš Slíva, Ph.D.</t>
  </si>
  <si>
    <t>SP2013/58</t>
  </si>
  <si>
    <t>Studie procesů vysoce abrazivních materiálů</t>
  </si>
  <si>
    <t>Ing. David Žurovec</t>
  </si>
  <si>
    <t>SP2013/25</t>
  </si>
  <si>
    <t xml:space="preserve">Výzkum realizace sklápění a vývoj řízení zdvihového mechanismu jeřábu derikového typu </t>
  </si>
  <si>
    <t>doc. Ing. Leopold Hrabovský, Ph.D.</t>
  </si>
  <si>
    <t>SP2013/40</t>
  </si>
  <si>
    <t>Výzkum systému testování činnosti a reakcí obsluhy drážního vozidla</t>
  </si>
  <si>
    <t>Ing. Jaromír Široký, Ph.D.</t>
  </si>
  <si>
    <t>SP2013/63</t>
  </si>
  <si>
    <t>Optimalizace technologií plošného a objemového
tváření</t>
  </si>
  <si>
    <t>prof. Ing. Radek Čada, CSc.</t>
  </si>
  <si>
    <t>SP2013/101</t>
  </si>
  <si>
    <t>Hodnocení vlastností svarových spoju nízkolegovaných
ocelí pro energetiku; Studium vlastností návaru s
vloženými zrny karbidu wolframu</t>
  </si>
  <si>
    <t>doc. Ing. Drahomír Schwarz,CSc.</t>
  </si>
  <si>
    <t>SP2013/164</t>
  </si>
  <si>
    <t>Progresivní vývoj metodik dispergace a vytvárení
submikroskopických antikorozních soustav, studium
mechanických vlastností svarového spoje austenitické a
martenzitické oceli, vysokouhlíkových návaru.</t>
  </si>
  <si>
    <t>Ing. Xenie Ševčíková, Ph.D.</t>
  </si>
  <si>
    <t>SP2013/98</t>
  </si>
  <si>
    <t>Produktivní obrábění materiálů</t>
  </si>
  <si>
    <t>Ing. et Ing. Mgr. Jana Petrů, Ph.D.</t>
  </si>
  <si>
    <t>SP2013/4</t>
  </si>
  <si>
    <t>Zkoušky ozubených kol na zkušebních okruzích</t>
  </si>
  <si>
    <t>doc. Ing. Jiří Havlík, Ph.D.</t>
  </si>
  <si>
    <t>SP2013/13</t>
  </si>
  <si>
    <t>Zkoušky ozubených kol na uzavřených zkušebních okruzích</t>
  </si>
  <si>
    <t>prof. Dr. Ing. Miloš Němček</t>
  </si>
  <si>
    <t>SP2013/85</t>
  </si>
  <si>
    <t xml:space="preserve">Pokročilé metody a technologie v oblasti automatického řízení a technické diagnostiky </t>
  </si>
  <si>
    <t xml:space="preserve"> doc. Ing. Renata Wagnerová, Ph.D.</t>
  </si>
  <si>
    <t>SP2013/86</t>
  </si>
  <si>
    <t>Výzkum a vývoj subsystémů průmyslových a servisních robotů</t>
  </si>
  <si>
    <t>Ing. Václav Krys, Ph.D.</t>
  </si>
  <si>
    <t>SP2013/212</t>
  </si>
  <si>
    <t>Výzkum přenosu tepla a proudění v experimentálních energetických systémech</t>
  </si>
  <si>
    <t>prof. Ing. Dagmar Juchelková, Ph.D.</t>
  </si>
  <si>
    <t>SP2013/214</t>
  </si>
  <si>
    <t xml:space="preserve">Vývoj laboratorního zkušebního zařízení pro termické procesy </t>
  </si>
  <si>
    <t xml:space="preserve">SP2013/175 </t>
  </si>
  <si>
    <t>Variabilní řešení způsobu optimalizace kontaktních úloh funkčních prvků dopravních zařízení na fyzickém a simulačním DEM modelu partikulárních látek</t>
  </si>
  <si>
    <t>Ing. Martin Žídek</t>
  </si>
  <si>
    <t>SP2013/220</t>
  </si>
  <si>
    <t>Vývoj a analýzy energetických systémů</t>
  </si>
  <si>
    <t>Ing. Jan Koloničný, Ph.D.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</si>
  <si>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</si>
  <si>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>31.12.2013</t>
  </si>
  <si>
    <t>STROJNÍ</t>
  </si>
  <si>
    <t>Prototyp/Funkční vzorek [GB] - 1 ks; Příspěvek ve sborníku/Příspěvek z mezinárodní akce [D] - 1 ks; Příspěvek ve sborníku nehodnocený/Příspěvek z mezinárodní akce - 1 ks;</t>
  </si>
  <si>
    <t>4*</t>
  </si>
  <si>
    <t>* dosud není zařazeno ve WoS</t>
  </si>
  <si>
    <t>31. 12. 2013</t>
  </si>
  <si>
    <t>Připravováno SP2013/86</t>
  </si>
  <si>
    <t>1 - průmyslový vzor</t>
  </si>
  <si>
    <t>Připravováno SP2013/98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</si>
</sst>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 wrapText="1"/>
      <protection locked="0"/>
    </xf>
    <xf numFmtId="49" fontId="5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5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2" fontId="5" fillId="0" borderId="18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0" borderId="18" xfId="0" applyFont="1" applyBorder="1" applyAlignment="1" applyProtection="1">
      <alignment vertical="center"/>
      <protection locked="0"/>
    </xf>
    <xf numFmtId="3" fontId="5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0" borderId="18" xfId="0" applyFont="1" applyBorder="1" applyAlignment="1" applyProtection="1">
      <alignment vertical="center"/>
      <protection locked="0"/>
    </xf>
    <xf numFmtId="49" fontId="3" fillId="0" borderId="8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1157719</xdr:colOff>
      <xdr:row>4</xdr:row>
      <xdr:rowOff>122959</xdr:rowOff>
    </xdr:from>
    <xdr:ext cx="2565690" cy="331694"/>
    <xdr:sp macro="" textlink="">
      <xdr:nvSpPr>
        <xdr:cNvPr id="2" name="TextovéPole 1"/>
        <xdr:cNvSpPr txBox="1"/>
      </xdr:nvSpPr>
      <xdr:spPr>
        <a:xfrm>
          <a:off x="13548878" y="2244436"/>
          <a:ext cx="2565690" cy="331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100" b="0" i="0">
              <a:latin typeface="Cambria Math"/>
            </a:rPr>
            <a:t>𝑆=  (𝑠1+𝑠2 …+𝑠𝑋)/𝑋</a:t>
          </a:r>
          <a:r>
            <a:rPr lang="cs-CZ" sz="1100"/>
            <a:t>                    (1)</a:t>
          </a:r>
        </a:p>
      </xdr:txBody>
    </xdr:sp>
    <xdr:clientData/>
  </xdr:oneCellAnchor>
  <xdr:oneCellAnchor>
    <xdr:from>
      <xdr:col>14</xdr:col>
      <xdr:colOff>6062</xdr:colOff>
      <xdr:row>18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21</xdr:row>
      <xdr:rowOff>27711</xdr:rowOff>
    </xdr:from>
    <xdr:ext cx="1959552" cy="331694"/>
    <xdr:sp macro="" textlink="">
      <xdr:nvSpPr>
        <xdr:cNvPr id="5" name="TextovéPole 4"/>
        <xdr:cNvSpPr txBox="1"/>
      </xdr:nvSpPr>
      <xdr:spPr>
        <a:xfrm>
          <a:off x="13864937" y="10143261"/>
          <a:ext cx="1959552" cy="331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 b="0" i="0">
              <a:latin typeface="Cambria Math"/>
            </a:rPr>
            <a:t>𝑍=  (𝑧1+𝑧2…+𝑧12)/12</a:t>
          </a:r>
          <a:r>
            <a:rPr lang="cs-CZ" sz="1100"/>
            <a:t> </a:t>
          </a:r>
          <a:r>
            <a:rPr lang="cs-CZ" sz="1100" baseline="0"/>
            <a:t>                     </a:t>
          </a:r>
          <a:r>
            <a:rPr lang="cs-CZ" sz="1100"/>
            <a:t>(2)</a:t>
          </a:r>
        </a:p>
      </xdr:txBody>
    </xdr:sp>
    <xdr:clientData/>
  </xdr:oneCellAnchor>
  <xdr:oneCellAnchor>
    <xdr:from>
      <xdr:col>14</xdr:col>
      <xdr:colOff>6062</xdr:colOff>
      <xdr:row>21</xdr:row>
      <xdr:rowOff>27711</xdr:rowOff>
    </xdr:from>
    <xdr:ext cx="1959552" cy="331694"/>
    <xdr:sp macro="" textlink="">
      <xdr:nvSpPr>
        <xdr:cNvPr id="7" name="TextovéPole 6"/>
        <xdr:cNvSpPr txBox="1"/>
      </xdr:nvSpPr>
      <xdr:spPr>
        <a:xfrm>
          <a:off x="13864937" y="10143261"/>
          <a:ext cx="1959552" cy="331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 b="0" i="0">
              <a:latin typeface="Cambria Math"/>
            </a:rPr>
            <a:t>𝑍=  (𝑧1+𝑧2…+𝑧12)/12</a:t>
          </a:r>
          <a:r>
            <a:rPr lang="cs-CZ" sz="1100"/>
            <a:t> </a:t>
          </a:r>
          <a:r>
            <a:rPr lang="cs-CZ" sz="1100" baseline="0"/>
            <a:t>                     </a:t>
          </a:r>
          <a:r>
            <a:rPr lang="cs-CZ" sz="1100"/>
            <a:t>(2)</a:t>
          </a:r>
        </a:p>
      </xdr:txBody>
    </xdr:sp>
    <xdr:clientData/>
  </xdr:oneCellAnchor>
  <xdr:oneCellAnchor>
    <xdr:from>
      <xdr:col>14</xdr:col>
      <xdr:colOff>6062</xdr:colOff>
      <xdr:row>6</xdr:row>
      <xdr:rowOff>53688</xdr:rowOff>
    </xdr:from>
    <xdr:ext cx="2418484" cy="331694"/>
    <xdr:sp macro="" textlink="">
      <xdr:nvSpPr>
        <xdr:cNvPr id="10" name="TextovéPole 9"/>
        <xdr:cNvSpPr txBox="1"/>
      </xdr:nvSpPr>
      <xdr:spPr>
        <a:xfrm>
          <a:off x="13574857" y="3032415"/>
          <a:ext cx="2418484" cy="331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100" b="0" i="0">
              <a:latin typeface="Cambria Math"/>
            </a:rPr>
            <a:t>𝑍=  (𝑧1+𝑧2…+𝑧𝑋)/𝑋</a:t>
          </a:r>
          <a:r>
            <a:rPr lang="cs-CZ" sz="1100"/>
            <a:t> </a:t>
          </a:r>
          <a:r>
            <a:rPr lang="cs-CZ" sz="1100" baseline="0"/>
            <a:t>                     </a:t>
          </a:r>
          <a:r>
            <a:rPr lang="cs-CZ" sz="1100"/>
            <a:t>(2)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22" zoomScale="110" zoomScaleNormal="110" workbookViewId="0">
      <selection activeCell="B21" sqref="B21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12.85546875" style="3" customWidth="1"/>
    <col min="17" max="17" width="18.140625" style="3" customWidth="1"/>
    <col min="18" max="16384" width="9.140625" style="3"/>
  </cols>
  <sheetData>
    <row r="1" spans="1:18" ht="18.75" x14ac:dyDescent="0.25">
      <c r="C1" s="58" t="s">
        <v>24</v>
      </c>
      <c r="D1" s="59" t="s">
        <v>113</v>
      </c>
    </row>
    <row r="2" spans="1:18" ht="18.75" x14ac:dyDescent="0.25">
      <c r="A2" s="2" t="s">
        <v>14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x14ac:dyDescent="0.25">
      <c r="A4" s="9" t="s">
        <v>0</v>
      </c>
      <c r="B4" s="9" t="s">
        <v>1</v>
      </c>
      <c r="C4" s="10" t="s">
        <v>2</v>
      </c>
      <c r="D4" s="11" t="s">
        <v>3</v>
      </c>
      <c r="E4" s="11" t="s">
        <v>4</v>
      </c>
      <c r="F4" s="11" t="s">
        <v>5</v>
      </c>
      <c r="G4" s="11" t="s">
        <v>12</v>
      </c>
      <c r="H4" s="11" t="s">
        <v>28</v>
      </c>
      <c r="I4" s="11" t="s">
        <v>29</v>
      </c>
      <c r="J4" s="11" t="s">
        <v>13</v>
      </c>
      <c r="K4" s="11" t="s">
        <v>26</v>
      </c>
      <c r="L4" s="11" t="s">
        <v>27</v>
      </c>
      <c r="M4" s="11" t="s">
        <v>6</v>
      </c>
      <c r="N4" s="5"/>
      <c r="O4" s="6"/>
      <c r="P4" s="6"/>
      <c r="Q4" s="6"/>
      <c r="R4" s="6"/>
    </row>
    <row r="5" spans="1:18" ht="45" x14ac:dyDescent="0.25">
      <c r="A5" s="44" t="s">
        <v>37</v>
      </c>
      <c r="B5" s="45" t="s">
        <v>38</v>
      </c>
      <c r="C5" s="45" t="s">
        <v>39</v>
      </c>
      <c r="D5" s="41">
        <v>0</v>
      </c>
      <c r="E5" s="42">
        <v>155000</v>
      </c>
      <c r="F5" s="39">
        <v>50547</v>
      </c>
      <c r="G5" s="38">
        <v>32000</v>
      </c>
      <c r="H5" s="40">
        <v>11</v>
      </c>
      <c r="I5" s="40">
        <v>6</v>
      </c>
      <c r="J5" s="40">
        <v>11</v>
      </c>
      <c r="K5" s="46">
        <v>6</v>
      </c>
      <c r="L5" s="46">
        <v>5</v>
      </c>
      <c r="M5" s="43" t="s">
        <v>112</v>
      </c>
      <c r="N5" s="7"/>
    </row>
    <row r="6" spans="1:18" ht="22.5" x14ac:dyDescent="0.25">
      <c r="A6" s="44" t="s">
        <v>40</v>
      </c>
      <c r="B6" s="45" t="s">
        <v>41</v>
      </c>
      <c r="C6" s="45" t="s">
        <v>42</v>
      </c>
      <c r="D6" s="41">
        <v>0</v>
      </c>
      <c r="E6" s="42">
        <v>381000</v>
      </c>
      <c r="F6" s="32">
        <v>60000</v>
      </c>
      <c r="G6" s="40">
        <v>60000</v>
      </c>
      <c r="H6" s="40">
        <v>2</v>
      </c>
      <c r="I6" s="40">
        <v>1</v>
      </c>
      <c r="J6" s="40">
        <v>1</v>
      </c>
      <c r="K6" s="37">
        <v>8.3333333333333329E-2</v>
      </c>
      <c r="L6" s="37">
        <v>8.3333333333333329E-2</v>
      </c>
      <c r="M6" s="33" t="s">
        <v>112</v>
      </c>
      <c r="N6" s="7"/>
      <c r="O6" s="25" t="s">
        <v>111</v>
      </c>
    </row>
    <row r="7" spans="1:18" ht="33.75" x14ac:dyDescent="0.25">
      <c r="A7" s="44" t="s">
        <v>43</v>
      </c>
      <c r="B7" s="45" t="s">
        <v>44</v>
      </c>
      <c r="C7" s="45" t="s">
        <v>45</v>
      </c>
      <c r="D7" s="41">
        <v>50000</v>
      </c>
      <c r="E7" s="42">
        <v>1024000</v>
      </c>
      <c r="F7" s="39">
        <v>302200</v>
      </c>
      <c r="G7" s="38">
        <v>182000</v>
      </c>
      <c r="H7" s="40">
        <v>17</v>
      </c>
      <c r="I7" s="40">
        <v>9</v>
      </c>
      <c r="J7" s="40">
        <v>14</v>
      </c>
      <c r="K7" s="37">
        <v>7.583333333333333</v>
      </c>
      <c r="L7" s="46">
        <v>8</v>
      </c>
      <c r="M7" s="43" t="s">
        <v>112</v>
      </c>
      <c r="N7" s="7"/>
      <c r="O7" s="7"/>
    </row>
    <row r="8" spans="1:18" ht="33.75" x14ac:dyDescent="0.25">
      <c r="A8" s="44" t="s">
        <v>46</v>
      </c>
      <c r="B8" s="45" t="s">
        <v>47</v>
      </c>
      <c r="C8" s="45" t="s">
        <v>48</v>
      </c>
      <c r="D8" s="41">
        <v>0</v>
      </c>
      <c r="E8" s="42">
        <v>78000</v>
      </c>
      <c r="F8" s="32">
        <v>45000</v>
      </c>
      <c r="G8" s="40">
        <v>45000</v>
      </c>
      <c r="H8" s="40">
        <v>5</v>
      </c>
      <c r="I8" s="40">
        <v>3</v>
      </c>
      <c r="J8" s="40">
        <v>3</v>
      </c>
      <c r="K8" s="46">
        <v>2.25</v>
      </c>
      <c r="L8" s="46">
        <v>2</v>
      </c>
      <c r="M8" s="33" t="s">
        <v>112</v>
      </c>
      <c r="N8" s="7"/>
      <c r="O8" s="27" t="s">
        <v>36</v>
      </c>
    </row>
    <row r="9" spans="1:18" ht="45" x14ac:dyDescent="0.25">
      <c r="A9" s="44" t="s">
        <v>49</v>
      </c>
      <c r="B9" s="45" t="s">
        <v>50</v>
      </c>
      <c r="C9" s="45" t="s">
        <v>51</v>
      </c>
      <c r="D9" s="41">
        <v>0</v>
      </c>
      <c r="E9" s="42">
        <v>339000</v>
      </c>
      <c r="F9" s="39">
        <v>72000</v>
      </c>
      <c r="G9" s="38">
        <v>72000</v>
      </c>
      <c r="H9" s="40">
        <v>9</v>
      </c>
      <c r="I9" s="40">
        <v>7</v>
      </c>
      <c r="J9" s="40">
        <v>7</v>
      </c>
      <c r="K9" s="46">
        <v>7</v>
      </c>
      <c r="L9" s="46">
        <v>2</v>
      </c>
      <c r="M9" s="43" t="s">
        <v>112</v>
      </c>
      <c r="N9" s="7"/>
    </row>
    <row r="10" spans="1:18" ht="33.75" x14ac:dyDescent="0.25">
      <c r="A10" s="44" t="s">
        <v>52</v>
      </c>
      <c r="B10" s="45" t="s">
        <v>53</v>
      </c>
      <c r="C10" s="45" t="s">
        <v>54</v>
      </c>
      <c r="D10" s="41">
        <v>0</v>
      </c>
      <c r="E10" s="42">
        <v>95000</v>
      </c>
      <c r="F10" s="39">
        <v>20000</v>
      </c>
      <c r="G10" s="38">
        <v>20000</v>
      </c>
      <c r="H10" s="40">
        <v>4</v>
      </c>
      <c r="I10" s="40">
        <v>2</v>
      </c>
      <c r="J10" s="40">
        <v>1</v>
      </c>
      <c r="K10" s="46">
        <v>1</v>
      </c>
      <c r="L10" s="46">
        <v>2</v>
      </c>
      <c r="M10" s="43" t="s">
        <v>112</v>
      </c>
      <c r="N10" s="7"/>
      <c r="O10" s="7"/>
    </row>
    <row r="11" spans="1:18" ht="22.5" x14ac:dyDescent="0.25">
      <c r="A11" s="44" t="s">
        <v>55</v>
      </c>
      <c r="B11" s="45" t="s">
        <v>56</v>
      </c>
      <c r="C11" s="45" t="s">
        <v>57</v>
      </c>
      <c r="D11" s="41">
        <v>0</v>
      </c>
      <c r="E11" s="42">
        <v>257000</v>
      </c>
      <c r="F11" s="39">
        <v>40000</v>
      </c>
      <c r="G11" s="38">
        <v>40000</v>
      </c>
      <c r="H11" s="40">
        <v>5</v>
      </c>
      <c r="I11" s="40">
        <v>3</v>
      </c>
      <c r="J11" s="40">
        <v>2</v>
      </c>
      <c r="K11" s="46">
        <v>2.5</v>
      </c>
      <c r="L11" s="46">
        <v>2</v>
      </c>
      <c r="M11" s="43" t="s">
        <v>112</v>
      </c>
      <c r="N11" s="7"/>
      <c r="O11" s="7"/>
    </row>
    <row r="12" spans="1:18" ht="22.5" x14ac:dyDescent="0.25">
      <c r="A12" s="44" t="s">
        <v>58</v>
      </c>
      <c r="B12" s="45" t="s">
        <v>59</v>
      </c>
      <c r="C12" s="45" t="s">
        <v>60</v>
      </c>
      <c r="D12" s="41">
        <v>0</v>
      </c>
      <c r="E12" s="42">
        <v>113000</v>
      </c>
      <c r="F12" s="39">
        <v>0</v>
      </c>
      <c r="G12" s="38">
        <v>0</v>
      </c>
      <c r="H12" s="40">
        <v>6</v>
      </c>
      <c r="I12" s="40">
        <v>4</v>
      </c>
      <c r="J12" s="40">
        <v>0</v>
      </c>
      <c r="K12" s="46">
        <v>4</v>
      </c>
      <c r="L12" s="46">
        <v>2</v>
      </c>
      <c r="M12" s="43" t="s">
        <v>112</v>
      </c>
      <c r="N12" s="7"/>
      <c r="O12" s="7"/>
    </row>
    <row r="13" spans="1:18" ht="56.25" x14ac:dyDescent="0.25">
      <c r="A13" s="44" t="s">
        <v>61</v>
      </c>
      <c r="B13" s="45" t="s">
        <v>62</v>
      </c>
      <c r="C13" s="45" t="s">
        <v>63</v>
      </c>
      <c r="D13" s="41">
        <v>0</v>
      </c>
      <c r="E13" s="42">
        <v>170000</v>
      </c>
      <c r="F13" s="35">
        <v>170000</v>
      </c>
      <c r="G13" s="40">
        <v>0</v>
      </c>
      <c r="H13" s="40">
        <v>10</v>
      </c>
      <c r="I13" s="40">
        <v>7</v>
      </c>
      <c r="J13" s="40">
        <v>0</v>
      </c>
      <c r="K13" s="46">
        <v>5.25</v>
      </c>
      <c r="L13" s="46">
        <v>3</v>
      </c>
      <c r="M13" s="33" t="s">
        <v>112</v>
      </c>
      <c r="N13" s="7"/>
      <c r="O13" s="7"/>
    </row>
    <row r="14" spans="1:18" ht="33.75" x14ac:dyDescent="0.25">
      <c r="A14" s="44" t="s">
        <v>64</v>
      </c>
      <c r="B14" s="45" t="s">
        <v>65</v>
      </c>
      <c r="C14" s="45" t="s">
        <v>66</v>
      </c>
      <c r="D14" s="41">
        <v>0</v>
      </c>
      <c r="E14" s="42">
        <v>151000</v>
      </c>
      <c r="F14" s="39">
        <v>12000</v>
      </c>
      <c r="G14" s="38">
        <v>12000</v>
      </c>
      <c r="H14" s="40">
        <v>10</v>
      </c>
      <c r="I14" s="40">
        <v>8</v>
      </c>
      <c r="J14" s="40">
        <v>5</v>
      </c>
      <c r="K14" s="46">
        <v>8</v>
      </c>
      <c r="L14" s="46">
        <v>2</v>
      </c>
      <c r="M14" s="43" t="s">
        <v>112</v>
      </c>
      <c r="N14" s="7"/>
      <c r="O14" s="7"/>
    </row>
    <row r="15" spans="1:18" ht="22.5" x14ac:dyDescent="0.25">
      <c r="A15" s="44" t="s">
        <v>67</v>
      </c>
      <c r="B15" s="45" t="s">
        <v>68</v>
      </c>
      <c r="C15" s="45" t="s">
        <v>69</v>
      </c>
      <c r="D15" s="41">
        <v>0</v>
      </c>
      <c r="E15" s="42">
        <v>88000</v>
      </c>
      <c r="F15" s="39">
        <v>15000</v>
      </c>
      <c r="G15" s="38">
        <v>12000</v>
      </c>
      <c r="H15" s="40">
        <v>6</v>
      </c>
      <c r="I15" s="40">
        <v>4</v>
      </c>
      <c r="J15" s="40">
        <v>4</v>
      </c>
      <c r="K15" s="46">
        <v>4</v>
      </c>
      <c r="L15" s="46">
        <v>2</v>
      </c>
      <c r="M15" s="43" t="s">
        <v>112</v>
      </c>
      <c r="N15" s="7"/>
      <c r="O15" s="7"/>
    </row>
    <row r="16" spans="1:18" ht="33.75" x14ac:dyDescent="0.25">
      <c r="A16" s="44" t="s">
        <v>70</v>
      </c>
      <c r="B16" s="45" t="s">
        <v>71</v>
      </c>
      <c r="C16" s="45" t="s">
        <v>72</v>
      </c>
      <c r="D16" s="41">
        <v>0</v>
      </c>
      <c r="E16" s="42">
        <v>49000</v>
      </c>
      <c r="F16" s="39">
        <v>4690</v>
      </c>
      <c r="G16" s="38">
        <v>10690</v>
      </c>
      <c r="H16" s="40">
        <v>6</v>
      </c>
      <c r="I16" s="40">
        <v>4</v>
      </c>
      <c r="J16" s="40">
        <v>5</v>
      </c>
      <c r="K16" s="46">
        <v>4</v>
      </c>
      <c r="L16" s="46">
        <v>2</v>
      </c>
      <c r="M16" s="43" t="s">
        <v>112</v>
      </c>
      <c r="N16" s="7"/>
      <c r="O16" s="7"/>
    </row>
    <row r="17" spans="1:15" ht="22.5" x14ac:dyDescent="0.25">
      <c r="A17" s="44" t="s">
        <v>73</v>
      </c>
      <c r="B17" s="45" t="s">
        <v>74</v>
      </c>
      <c r="C17" s="45" t="s">
        <v>75</v>
      </c>
      <c r="D17" s="41">
        <v>0</v>
      </c>
      <c r="E17" s="42">
        <v>143000</v>
      </c>
      <c r="F17" s="39">
        <f>26399.92+45000</f>
        <v>71399.92</v>
      </c>
      <c r="G17" s="38">
        <v>45000</v>
      </c>
      <c r="H17" s="40">
        <v>6</v>
      </c>
      <c r="I17" s="40">
        <v>3</v>
      </c>
      <c r="J17" s="40">
        <v>6</v>
      </c>
      <c r="K17" s="46">
        <v>3</v>
      </c>
      <c r="L17" s="46">
        <v>3</v>
      </c>
      <c r="M17" s="43" t="s">
        <v>112</v>
      </c>
      <c r="N17" s="7"/>
      <c r="O17" s="7"/>
    </row>
    <row r="18" spans="1:15" ht="33.75" x14ac:dyDescent="0.25">
      <c r="A18" s="44" t="s">
        <v>76</v>
      </c>
      <c r="B18" s="45" t="s">
        <v>77</v>
      </c>
      <c r="C18" s="45" t="s">
        <v>78</v>
      </c>
      <c r="D18" s="41">
        <v>0</v>
      </c>
      <c r="E18" s="42">
        <v>116000</v>
      </c>
      <c r="F18" s="39">
        <v>37000</v>
      </c>
      <c r="G18" s="38">
        <v>41400</v>
      </c>
      <c r="H18" s="40">
        <v>12</v>
      </c>
      <c r="I18" s="40">
        <v>8</v>
      </c>
      <c r="J18" s="40">
        <v>3</v>
      </c>
      <c r="K18" s="46">
        <v>6</v>
      </c>
      <c r="L18" s="46">
        <v>4</v>
      </c>
      <c r="M18" s="43" t="s">
        <v>112</v>
      </c>
      <c r="N18" s="7"/>
      <c r="O18" s="7"/>
    </row>
    <row r="19" spans="1:15" ht="56.25" x14ac:dyDescent="0.25">
      <c r="A19" s="44" t="s">
        <v>79</v>
      </c>
      <c r="B19" s="45" t="s">
        <v>80</v>
      </c>
      <c r="C19" s="45" t="s">
        <v>81</v>
      </c>
      <c r="D19" s="41">
        <v>0</v>
      </c>
      <c r="E19" s="42">
        <v>130000</v>
      </c>
      <c r="F19" s="39">
        <v>0</v>
      </c>
      <c r="G19" s="38">
        <v>0</v>
      </c>
      <c r="H19" s="40">
        <v>6</v>
      </c>
      <c r="I19" s="40">
        <v>3</v>
      </c>
      <c r="J19" s="40">
        <v>0</v>
      </c>
      <c r="K19" s="46">
        <v>3</v>
      </c>
      <c r="L19" s="46">
        <v>3</v>
      </c>
      <c r="M19" s="43" t="s">
        <v>112</v>
      </c>
      <c r="N19" s="7"/>
      <c r="O19" s="7"/>
    </row>
    <row r="20" spans="1:15" ht="90" x14ac:dyDescent="0.25">
      <c r="A20" s="44" t="s">
        <v>82</v>
      </c>
      <c r="B20" s="45" t="s">
        <v>83</v>
      </c>
      <c r="C20" s="45" t="s">
        <v>84</v>
      </c>
      <c r="D20" s="41">
        <v>0</v>
      </c>
      <c r="E20" s="42">
        <v>170000</v>
      </c>
      <c r="F20" s="32">
        <v>0</v>
      </c>
      <c r="G20" s="40">
        <v>0</v>
      </c>
      <c r="H20" s="40">
        <v>12</v>
      </c>
      <c r="I20" s="40">
        <v>8</v>
      </c>
      <c r="J20" s="40">
        <v>0</v>
      </c>
      <c r="K20" s="46">
        <v>8</v>
      </c>
      <c r="L20" s="46">
        <v>2</v>
      </c>
      <c r="M20" s="33" t="s">
        <v>112</v>
      </c>
      <c r="N20" s="7"/>
    </row>
    <row r="21" spans="1:15" ht="22.5" x14ac:dyDescent="0.25">
      <c r="A21" s="44" t="s">
        <v>85</v>
      </c>
      <c r="B21" s="45" t="s">
        <v>86</v>
      </c>
      <c r="C21" s="45" t="s">
        <v>87</v>
      </c>
      <c r="D21" s="41">
        <v>0</v>
      </c>
      <c r="E21" s="42">
        <v>1132000</v>
      </c>
      <c r="F21" s="39">
        <v>100000</v>
      </c>
      <c r="G21" s="38">
        <v>100000</v>
      </c>
      <c r="H21" s="40">
        <v>20</v>
      </c>
      <c r="I21" s="40">
        <v>14</v>
      </c>
      <c r="J21" s="40">
        <v>11</v>
      </c>
      <c r="K21" s="46">
        <v>14</v>
      </c>
      <c r="L21" s="46">
        <v>6</v>
      </c>
      <c r="M21" s="43" t="s">
        <v>112</v>
      </c>
      <c r="N21" s="7"/>
    </row>
    <row r="22" spans="1:15" ht="22.5" x14ac:dyDescent="0.25">
      <c r="A22" s="44" t="s">
        <v>88</v>
      </c>
      <c r="B22" s="45" t="s">
        <v>89</v>
      </c>
      <c r="C22" s="45" t="s">
        <v>90</v>
      </c>
      <c r="D22" s="41">
        <v>0</v>
      </c>
      <c r="E22" s="42">
        <v>109000</v>
      </c>
      <c r="F22" s="35">
        <v>46080</v>
      </c>
      <c r="G22" s="47">
        <v>30000</v>
      </c>
      <c r="H22" s="47">
        <v>10</v>
      </c>
      <c r="I22" s="40">
        <v>7</v>
      </c>
      <c r="J22" s="40">
        <v>8</v>
      </c>
      <c r="K22" s="46">
        <v>7</v>
      </c>
      <c r="L22" s="46">
        <v>3</v>
      </c>
      <c r="M22" s="33" t="s">
        <v>112</v>
      </c>
      <c r="N22" s="7"/>
    </row>
    <row r="23" spans="1:15" ht="22.5" x14ac:dyDescent="0.25">
      <c r="A23" s="44" t="s">
        <v>91</v>
      </c>
      <c r="B23" s="45" t="s">
        <v>92</v>
      </c>
      <c r="C23" s="45" t="s">
        <v>93</v>
      </c>
      <c r="D23" s="41">
        <v>0</v>
      </c>
      <c r="E23" s="42">
        <v>100000</v>
      </c>
      <c r="F23" s="32">
        <v>40000</v>
      </c>
      <c r="G23" s="40">
        <v>40000</v>
      </c>
      <c r="H23" s="40">
        <v>8</v>
      </c>
      <c r="I23" s="40">
        <v>7</v>
      </c>
      <c r="J23" s="40">
        <v>7</v>
      </c>
      <c r="K23" s="46">
        <v>6.6669999999999998</v>
      </c>
      <c r="L23" s="46">
        <v>1</v>
      </c>
      <c r="M23" s="33" t="s">
        <v>112</v>
      </c>
      <c r="N23" s="7"/>
    </row>
    <row r="24" spans="1:15" ht="33.75" x14ac:dyDescent="0.25">
      <c r="A24" s="44" t="s">
        <v>94</v>
      </c>
      <c r="B24" s="45" t="s">
        <v>95</v>
      </c>
      <c r="C24" s="45" t="s">
        <v>96</v>
      </c>
      <c r="D24" s="41">
        <v>0</v>
      </c>
      <c r="E24" s="42">
        <v>1083000</v>
      </c>
      <c r="F24" s="32">
        <v>167000</v>
      </c>
      <c r="G24" s="40">
        <v>120000</v>
      </c>
      <c r="H24" s="40">
        <v>34</v>
      </c>
      <c r="I24" s="40">
        <v>20</v>
      </c>
      <c r="J24" s="40">
        <v>26</v>
      </c>
      <c r="K24" s="46">
        <v>15.67</v>
      </c>
      <c r="L24" s="46">
        <v>14</v>
      </c>
      <c r="M24" s="33" t="s">
        <v>117</v>
      </c>
      <c r="N24" s="7"/>
    </row>
    <row r="25" spans="1:15" ht="22.5" x14ac:dyDescent="0.25">
      <c r="A25" s="44" t="s">
        <v>97</v>
      </c>
      <c r="B25" s="45" t="s">
        <v>98</v>
      </c>
      <c r="C25" s="45" t="s">
        <v>99</v>
      </c>
      <c r="D25" s="41">
        <v>0</v>
      </c>
      <c r="E25" s="42">
        <v>1290000</v>
      </c>
      <c r="F25" s="39">
        <v>470970</v>
      </c>
      <c r="G25" s="38">
        <v>328000</v>
      </c>
      <c r="H25" s="40">
        <v>20</v>
      </c>
      <c r="I25" s="40">
        <v>14</v>
      </c>
      <c r="J25" s="40">
        <v>20</v>
      </c>
      <c r="K25" s="46">
        <v>14</v>
      </c>
      <c r="L25" s="46">
        <v>6</v>
      </c>
      <c r="M25" s="43" t="s">
        <v>117</v>
      </c>
      <c r="N25" s="7"/>
    </row>
    <row r="26" spans="1:15" ht="33.75" x14ac:dyDescent="0.25">
      <c r="A26" s="44" t="s">
        <v>100</v>
      </c>
      <c r="B26" s="45" t="s">
        <v>101</v>
      </c>
      <c r="C26" s="45" t="s">
        <v>102</v>
      </c>
      <c r="D26" s="41">
        <v>0</v>
      </c>
      <c r="E26" s="42">
        <v>1237000</v>
      </c>
      <c r="F26" s="39">
        <f>+G26+33449</f>
        <v>553449</v>
      </c>
      <c r="G26" s="38">
        <v>520000</v>
      </c>
      <c r="H26" s="40">
        <v>12</v>
      </c>
      <c r="I26" s="40">
        <v>10</v>
      </c>
      <c r="J26" s="40">
        <f>10+2</f>
        <v>12</v>
      </c>
      <c r="K26" s="46"/>
      <c r="L26" s="46"/>
      <c r="M26" s="43" t="s">
        <v>112</v>
      </c>
      <c r="N26" s="7"/>
    </row>
    <row r="27" spans="1:15" ht="22.5" x14ac:dyDescent="0.25">
      <c r="A27" s="44" t="s">
        <v>103</v>
      </c>
      <c r="B27" s="45" t="s">
        <v>104</v>
      </c>
      <c r="C27" s="45" t="s">
        <v>102</v>
      </c>
      <c r="D27" s="41">
        <v>0</v>
      </c>
      <c r="E27" s="42">
        <v>1100000</v>
      </c>
      <c r="F27" s="39">
        <v>374403</v>
      </c>
      <c r="G27" s="38">
        <v>333500</v>
      </c>
      <c r="H27" s="40">
        <v>21</v>
      </c>
      <c r="I27" s="40">
        <v>18</v>
      </c>
      <c r="J27" s="40">
        <f>16+2</f>
        <v>18</v>
      </c>
      <c r="K27" s="46"/>
      <c r="L27" s="46"/>
      <c r="M27" s="43" t="s">
        <v>112</v>
      </c>
      <c r="N27" s="7"/>
    </row>
    <row r="28" spans="1:15" ht="56.25" x14ac:dyDescent="0.25">
      <c r="A28" s="44" t="s">
        <v>105</v>
      </c>
      <c r="B28" s="45" t="s">
        <v>106</v>
      </c>
      <c r="C28" s="45" t="s">
        <v>107</v>
      </c>
      <c r="D28" s="41">
        <v>0</v>
      </c>
      <c r="E28" s="42">
        <v>400000</v>
      </c>
      <c r="F28" s="32">
        <v>26532</v>
      </c>
      <c r="G28" s="40">
        <v>50000</v>
      </c>
      <c r="H28" s="40">
        <v>8</v>
      </c>
      <c r="I28" s="40">
        <v>6</v>
      </c>
      <c r="J28" s="40">
        <v>8</v>
      </c>
      <c r="K28" s="46">
        <v>6</v>
      </c>
      <c r="L28" s="46">
        <v>2</v>
      </c>
      <c r="M28" s="33" t="s">
        <v>112</v>
      </c>
      <c r="N28" s="7"/>
    </row>
    <row r="29" spans="1:15" ht="23.25" thickBot="1" x14ac:dyDescent="0.3">
      <c r="A29" s="44" t="s">
        <v>108</v>
      </c>
      <c r="B29" s="53" t="s">
        <v>109</v>
      </c>
      <c r="C29" s="53" t="s">
        <v>110</v>
      </c>
      <c r="D29" s="51">
        <v>0</v>
      </c>
      <c r="E29" s="52">
        <v>1202000</v>
      </c>
      <c r="F29" s="49">
        <v>601120</v>
      </c>
      <c r="G29" s="48">
        <v>510000</v>
      </c>
      <c r="H29" s="50">
        <v>13</v>
      </c>
      <c r="I29" s="50">
        <v>7</v>
      </c>
      <c r="J29" s="50">
        <v>10</v>
      </c>
      <c r="K29" s="54">
        <v>7</v>
      </c>
      <c r="L29" s="54">
        <v>4</v>
      </c>
      <c r="M29" s="55" t="s">
        <v>112</v>
      </c>
      <c r="N29" s="7"/>
    </row>
    <row r="30" spans="1:15" ht="15.75" thickBot="1" x14ac:dyDescent="0.3">
      <c r="A30" s="12" t="s">
        <v>11</v>
      </c>
      <c r="B30" s="13"/>
      <c r="C30" s="13"/>
      <c r="D30" s="14">
        <f t="shared" ref="D30:H30" si="0">SUM(D5:D29)</f>
        <v>50000</v>
      </c>
      <c r="E30" s="14">
        <f t="shared" si="0"/>
        <v>11112000</v>
      </c>
      <c r="F30" s="15">
        <f t="shared" si="0"/>
        <v>3279390.92</v>
      </c>
      <c r="G30" s="15">
        <f t="shared" si="0"/>
        <v>2603590</v>
      </c>
      <c r="H30" s="13">
        <f t="shared" si="0"/>
        <v>273</v>
      </c>
      <c r="I30" s="13">
        <f t="shared" ref="I30" si="1">SUM(I5:I29)</f>
        <v>183</v>
      </c>
      <c r="J30" s="13">
        <f t="shared" ref="J30" si="2">SUM(J5:J29)</f>
        <v>182</v>
      </c>
      <c r="K30" s="21"/>
      <c r="L30" s="21"/>
      <c r="M30" s="16"/>
    </row>
    <row r="32" spans="1:15" x14ac:dyDescent="0.25">
      <c r="H32" s="3" t="s">
        <v>25</v>
      </c>
    </row>
    <row r="33" spans="2:2" x14ac:dyDescent="0.25">
      <c r="B33" s="8"/>
    </row>
    <row r="36" spans="2:2" x14ac:dyDescent="0.25">
      <c r="B36" s="4"/>
    </row>
  </sheetData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6"/>
  <sheetViews>
    <sheetView tabSelected="1" zoomScaleNormal="100" workbookViewId="0">
      <selection activeCell="F25" sqref="F25"/>
    </sheetView>
  </sheetViews>
  <sheetFormatPr defaultRowHeight="15" x14ac:dyDescent="0.25"/>
  <cols>
    <col min="1" max="1" width="24.7109375" style="23" customWidth="1"/>
    <col min="2" max="2" width="6.85546875" style="23" customWidth="1"/>
    <col min="3" max="3" width="8.5703125" style="23" customWidth="1"/>
    <col min="4" max="4" width="9" style="23" customWidth="1"/>
    <col min="5" max="5" width="12.42578125" style="23" customWidth="1"/>
    <col min="6" max="6" width="12.140625" style="23" customWidth="1"/>
    <col min="7" max="7" width="14.85546875" style="23" customWidth="1"/>
    <col min="8" max="8" width="33.28515625" style="23" customWidth="1"/>
    <col min="9" max="9" width="16.5703125" style="23" customWidth="1"/>
    <col min="10" max="10" width="15.7109375" style="23" customWidth="1"/>
    <col min="11" max="11" width="20.140625" style="23" customWidth="1"/>
    <col min="12" max="12" width="12.5703125" style="23" customWidth="1"/>
    <col min="13" max="13" width="15.85546875" style="23" customWidth="1"/>
    <col min="14" max="14" width="17.140625" style="23" customWidth="1"/>
    <col min="15" max="15" width="19" style="23" customWidth="1"/>
    <col min="16" max="16384" width="9.140625" style="23"/>
  </cols>
  <sheetData>
    <row r="2" spans="1:16" ht="18.75" x14ac:dyDescent="0.25">
      <c r="A2" s="26" t="s">
        <v>14</v>
      </c>
    </row>
    <row r="3" spans="1:16" ht="15.75" thickBot="1" x14ac:dyDescent="0.3"/>
    <row r="4" spans="1:16" ht="15.75" thickBot="1" x14ac:dyDescent="0.3">
      <c r="A4" s="76" t="s">
        <v>10</v>
      </c>
      <c r="B4" s="73" t="s">
        <v>9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</row>
    <row r="5" spans="1:16" ht="15.75" thickBot="1" x14ac:dyDescent="0.3">
      <c r="A5" s="77"/>
      <c r="B5" s="73" t="s">
        <v>8</v>
      </c>
      <c r="C5" s="73"/>
      <c r="D5" s="73"/>
      <c r="E5" s="73"/>
      <c r="F5" s="73"/>
      <c r="G5" s="73"/>
      <c r="H5" s="74"/>
      <c r="I5" s="79" t="s">
        <v>32</v>
      </c>
      <c r="J5" s="80"/>
      <c r="K5" s="80"/>
      <c r="L5" s="81"/>
      <c r="M5" s="75" t="s">
        <v>7</v>
      </c>
      <c r="N5" s="74"/>
      <c r="O5" s="22"/>
    </row>
    <row r="6" spans="1:16" ht="60.75" thickBot="1" x14ac:dyDescent="0.3">
      <c r="A6" s="78"/>
      <c r="B6" s="17" t="s">
        <v>15</v>
      </c>
      <c r="C6" s="18" t="s">
        <v>16</v>
      </c>
      <c r="D6" s="18" t="s">
        <v>17</v>
      </c>
      <c r="E6" s="19" t="s">
        <v>35</v>
      </c>
      <c r="F6" s="19" t="s">
        <v>18</v>
      </c>
      <c r="G6" s="19" t="s">
        <v>33</v>
      </c>
      <c r="H6" s="19" t="s">
        <v>30</v>
      </c>
      <c r="I6" s="19" t="s">
        <v>21</v>
      </c>
      <c r="J6" s="19" t="s">
        <v>34</v>
      </c>
      <c r="K6" s="19" t="s">
        <v>22</v>
      </c>
      <c r="L6" s="20" t="s">
        <v>23</v>
      </c>
      <c r="M6" s="18" t="s">
        <v>19</v>
      </c>
      <c r="N6" s="18" t="s">
        <v>20</v>
      </c>
      <c r="O6" s="18" t="s">
        <v>31</v>
      </c>
    </row>
    <row r="7" spans="1:16" x14ac:dyDescent="0.25">
      <c r="A7" s="56" t="s">
        <v>37</v>
      </c>
      <c r="B7" s="64">
        <v>4</v>
      </c>
      <c r="C7" s="65">
        <v>2</v>
      </c>
      <c r="D7" s="65">
        <v>3</v>
      </c>
      <c r="E7" s="65">
        <v>0</v>
      </c>
      <c r="F7" s="65">
        <v>0</v>
      </c>
      <c r="G7" s="65">
        <v>0</v>
      </c>
      <c r="H7" s="65">
        <v>13</v>
      </c>
      <c r="I7" s="65">
        <v>9</v>
      </c>
      <c r="J7" s="65">
        <v>0</v>
      </c>
      <c r="K7" s="65">
        <v>2</v>
      </c>
      <c r="L7" s="66">
        <v>0</v>
      </c>
      <c r="M7" s="65">
        <v>0</v>
      </c>
      <c r="N7" s="65">
        <v>1</v>
      </c>
      <c r="O7" s="65">
        <v>0</v>
      </c>
    </row>
    <row r="8" spans="1:16" ht="91.5" customHeight="1" x14ac:dyDescent="0.25">
      <c r="A8" s="56" t="s">
        <v>40</v>
      </c>
      <c r="B8" s="64"/>
      <c r="C8" s="65"/>
      <c r="D8" s="65"/>
      <c r="E8" s="65"/>
      <c r="F8" s="65"/>
      <c r="G8" s="65" t="s">
        <v>25</v>
      </c>
      <c r="H8" s="67" t="s">
        <v>114</v>
      </c>
      <c r="I8" s="65"/>
      <c r="J8" s="65"/>
      <c r="K8" s="65"/>
      <c r="L8" s="66"/>
      <c r="M8" s="65">
        <v>1</v>
      </c>
      <c r="N8" s="65">
        <v>0</v>
      </c>
      <c r="O8" s="65"/>
    </row>
    <row r="9" spans="1:16" x14ac:dyDescent="0.25">
      <c r="A9" s="56" t="s">
        <v>43</v>
      </c>
      <c r="B9" s="64">
        <v>2</v>
      </c>
      <c r="C9" s="65"/>
      <c r="D9" s="65">
        <v>7</v>
      </c>
      <c r="E9" s="65"/>
      <c r="F9" s="65"/>
      <c r="G9" s="65"/>
      <c r="H9" s="65">
        <v>2</v>
      </c>
      <c r="I9" s="65"/>
      <c r="J9" s="65">
        <v>10</v>
      </c>
      <c r="K9" s="65"/>
      <c r="L9" s="66"/>
      <c r="M9" s="65"/>
      <c r="N9" s="65">
        <v>3</v>
      </c>
      <c r="O9" s="65"/>
    </row>
    <row r="10" spans="1:16" x14ac:dyDescent="0.25">
      <c r="A10" s="56" t="s">
        <v>46</v>
      </c>
      <c r="B10" s="64"/>
      <c r="C10" s="65"/>
      <c r="D10" s="65"/>
      <c r="E10" s="65"/>
      <c r="F10" s="65"/>
      <c r="G10" s="65"/>
      <c r="H10" s="65">
        <v>2</v>
      </c>
      <c r="I10" s="65"/>
      <c r="J10" s="65"/>
      <c r="K10" s="65"/>
      <c r="L10" s="66"/>
      <c r="M10" s="65"/>
      <c r="N10" s="65"/>
      <c r="O10" s="65"/>
    </row>
    <row r="11" spans="1:16" s="24" customFormat="1" x14ac:dyDescent="0.25">
      <c r="A11" s="30" t="s">
        <v>49</v>
      </c>
      <c r="B11" s="64"/>
      <c r="C11" s="65"/>
      <c r="D11" s="65"/>
      <c r="E11" s="65"/>
      <c r="F11" s="65"/>
      <c r="G11" s="65">
        <v>1</v>
      </c>
      <c r="H11" s="65">
        <v>6</v>
      </c>
      <c r="I11" s="65"/>
      <c r="J11" s="65"/>
      <c r="K11" s="65"/>
      <c r="L11" s="66"/>
      <c r="M11" s="65">
        <v>1</v>
      </c>
      <c r="N11" s="65">
        <v>1</v>
      </c>
      <c r="O11" s="65"/>
    </row>
    <row r="12" spans="1:16" s="36" customFormat="1" x14ac:dyDescent="0.25">
      <c r="A12" s="56" t="s">
        <v>52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6">
        <v>1</v>
      </c>
      <c r="M12" s="65"/>
      <c r="N12" s="65"/>
      <c r="O12" s="65"/>
    </row>
    <row r="13" spans="1:16" s="36" customFormat="1" x14ac:dyDescent="0.25">
      <c r="A13" s="56" t="s">
        <v>55</v>
      </c>
      <c r="B13" s="64"/>
      <c r="C13" s="65"/>
      <c r="D13" s="65"/>
      <c r="E13" s="65"/>
      <c r="F13" s="65"/>
      <c r="G13" s="65"/>
      <c r="H13" s="65">
        <v>6</v>
      </c>
      <c r="I13" s="65"/>
      <c r="J13" s="65"/>
      <c r="K13" s="65"/>
      <c r="L13" s="66"/>
      <c r="M13" s="65"/>
      <c r="N13" s="65"/>
      <c r="O13" s="65"/>
    </row>
    <row r="14" spans="1:16" s="63" customFormat="1" x14ac:dyDescent="0.25">
      <c r="A14" s="56" t="s">
        <v>58</v>
      </c>
      <c r="B14" s="64"/>
      <c r="C14" s="65"/>
      <c r="D14" s="65"/>
      <c r="E14" s="65"/>
      <c r="F14" s="65"/>
      <c r="G14" s="65"/>
      <c r="H14" s="65"/>
      <c r="I14" s="65"/>
      <c r="J14" s="65"/>
      <c r="K14" s="65">
        <v>5</v>
      </c>
      <c r="L14" s="66"/>
      <c r="M14" s="65"/>
      <c r="N14" s="65"/>
      <c r="O14" s="65"/>
    </row>
    <row r="15" spans="1:16" x14ac:dyDescent="0.25">
      <c r="A15" s="56" t="s">
        <v>61</v>
      </c>
      <c r="B15" s="64">
        <v>1</v>
      </c>
      <c r="C15" s="65">
        <v>2</v>
      </c>
      <c r="D15" s="65"/>
      <c r="E15" s="65"/>
      <c r="F15" s="65"/>
      <c r="G15" s="65" t="s">
        <v>115</v>
      </c>
      <c r="H15" s="65"/>
      <c r="I15" s="65"/>
      <c r="J15" s="65"/>
      <c r="K15" s="65"/>
      <c r="L15" s="66"/>
      <c r="M15" s="65">
        <v>3</v>
      </c>
      <c r="N15" s="65">
        <v>1</v>
      </c>
      <c r="O15" s="65"/>
      <c r="P15" s="34" t="s">
        <v>116</v>
      </c>
    </row>
    <row r="16" spans="1:16" s="36" customFormat="1" x14ac:dyDescent="0.25">
      <c r="A16" s="56" t="s">
        <v>64</v>
      </c>
      <c r="B16" s="64"/>
      <c r="C16" s="65"/>
      <c r="D16" s="65"/>
      <c r="E16" s="65"/>
      <c r="F16" s="65"/>
      <c r="G16" s="65">
        <v>2</v>
      </c>
      <c r="H16" s="65">
        <v>4</v>
      </c>
      <c r="I16" s="65">
        <v>2</v>
      </c>
      <c r="J16" s="65"/>
      <c r="K16" s="65"/>
      <c r="L16" s="66"/>
      <c r="M16" s="65"/>
      <c r="N16" s="65">
        <v>1</v>
      </c>
      <c r="O16" s="65">
        <v>1</v>
      </c>
    </row>
    <row r="17" spans="1:15" x14ac:dyDescent="0.25">
      <c r="A17" s="56" t="s">
        <v>67</v>
      </c>
      <c r="B17" s="64"/>
      <c r="C17" s="65"/>
      <c r="D17" s="65"/>
      <c r="E17" s="65"/>
      <c r="F17" s="65"/>
      <c r="G17" s="65"/>
      <c r="H17" s="65">
        <v>1</v>
      </c>
      <c r="I17" s="65">
        <v>7</v>
      </c>
      <c r="J17" s="65"/>
      <c r="K17" s="65"/>
      <c r="L17" s="66"/>
      <c r="M17" s="65"/>
      <c r="N17" s="65"/>
      <c r="O17" s="65"/>
    </row>
    <row r="18" spans="1:15" x14ac:dyDescent="0.25">
      <c r="A18" s="56" t="s">
        <v>70</v>
      </c>
      <c r="B18" s="60"/>
      <c r="C18" s="61"/>
      <c r="D18" s="61"/>
      <c r="E18" s="61"/>
      <c r="F18" s="61"/>
      <c r="G18" s="61">
        <v>1</v>
      </c>
      <c r="H18" s="61">
        <v>14</v>
      </c>
      <c r="I18" s="61">
        <v>1</v>
      </c>
      <c r="J18" s="61">
        <v>1</v>
      </c>
      <c r="K18" s="61"/>
      <c r="L18" s="62"/>
      <c r="M18" s="61"/>
      <c r="N18" s="61"/>
      <c r="O18" s="61"/>
    </row>
    <row r="19" spans="1:15" s="36" customFormat="1" x14ac:dyDescent="0.25">
      <c r="A19" s="56" t="s">
        <v>73</v>
      </c>
      <c r="B19" s="60"/>
      <c r="C19" s="61"/>
      <c r="D19" s="61"/>
      <c r="E19" s="61"/>
      <c r="F19" s="61"/>
      <c r="G19" s="61"/>
      <c r="H19" s="61">
        <v>1</v>
      </c>
      <c r="I19" s="61"/>
      <c r="J19" s="61"/>
      <c r="K19" s="61"/>
      <c r="L19" s="62"/>
      <c r="M19" s="61"/>
      <c r="N19" s="61">
        <v>1</v>
      </c>
      <c r="O19" s="61"/>
    </row>
    <row r="20" spans="1:15" s="36" customFormat="1" x14ac:dyDescent="0.25">
      <c r="A20" s="56" t="s">
        <v>76</v>
      </c>
      <c r="B20" s="68"/>
      <c r="C20" s="69"/>
      <c r="D20" s="69">
        <v>5</v>
      </c>
      <c r="E20" s="61"/>
      <c r="F20" s="61"/>
      <c r="G20" s="61"/>
      <c r="H20" s="61"/>
      <c r="I20" s="61">
        <v>4</v>
      </c>
      <c r="J20" s="61"/>
      <c r="K20" s="61"/>
      <c r="L20" s="62"/>
      <c r="M20" s="61"/>
      <c r="N20" s="61"/>
      <c r="O20" s="61"/>
    </row>
    <row r="21" spans="1:15" s="36" customFormat="1" x14ac:dyDescent="0.25">
      <c r="A21" s="56" t="s">
        <v>79</v>
      </c>
      <c r="B21" s="60"/>
      <c r="C21" s="61"/>
      <c r="D21" s="61"/>
      <c r="E21" s="61"/>
      <c r="F21" s="61"/>
      <c r="G21" s="61"/>
      <c r="H21" s="61"/>
      <c r="I21" s="61">
        <v>5</v>
      </c>
      <c r="J21" s="61">
        <v>6</v>
      </c>
      <c r="K21" s="61"/>
      <c r="L21" s="62"/>
      <c r="M21" s="61">
        <v>1</v>
      </c>
      <c r="N21" s="61">
        <v>2</v>
      </c>
      <c r="O21" s="61"/>
    </row>
    <row r="22" spans="1:15" x14ac:dyDescent="0.25">
      <c r="A22" s="56" t="s">
        <v>82</v>
      </c>
      <c r="B22" s="60"/>
      <c r="C22" s="61"/>
      <c r="D22" s="61"/>
      <c r="E22" s="61"/>
      <c r="F22" s="61"/>
      <c r="G22" s="61">
        <v>3</v>
      </c>
      <c r="H22" s="61"/>
      <c r="I22" s="61">
        <v>2</v>
      </c>
      <c r="J22" s="61"/>
      <c r="K22" s="61"/>
      <c r="L22" s="62"/>
      <c r="M22" s="61">
        <v>3</v>
      </c>
      <c r="N22" s="61">
        <v>1</v>
      </c>
      <c r="O22" s="61"/>
    </row>
    <row r="23" spans="1:15" s="36" customFormat="1" x14ac:dyDescent="0.25">
      <c r="A23" s="56" t="s">
        <v>85</v>
      </c>
      <c r="B23" s="60">
        <v>3</v>
      </c>
      <c r="C23" s="61"/>
      <c r="D23" s="61"/>
      <c r="E23" s="61"/>
      <c r="F23" s="61"/>
      <c r="G23" s="61">
        <v>5</v>
      </c>
      <c r="H23" s="61">
        <v>30</v>
      </c>
      <c r="I23" s="61">
        <v>2</v>
      </c>
      <c r="J23" s="61">
        <v>1</v>
      </c>
      <c r="K23" s="61">
        <v>1</v>
      </c>
      <c r="L23" s="62"/>
      <c r="M23" s="61">
        <v>3</v>
      </c>
      <c r="N23" s="61">
        <v>8</v>
      </c>
      <c r="O23" s="61"/>
    </row>
    <row r="24" spans="1:15" s="63" customFormat="1" x14ac:dyDescent="0.25">
      <c r="A24" s="56" t="s">
        <v>88</v>
      </c>
      <c r="B24" s="60"/>
      <c r="C24" s="61"/>
      <c r="D24" s="61"/>
      <c r="E24" s="61"/>
      <c r="F24" s="61"/>
      <c r="G24" s="61"/>
      <c r="H24" s="61"/>
      <c r="I24" s="61"/>
      <c r="J24" s="61"/>
      <c r="K24" s="61">
        <v>3</v>
      </c>
      <c r="L24" s="62"/>
      <c r="M24" s="61"/>
      <c r="N24" s="61"/>
      <c r="O24" s="61"/>
    </row>
    <row r="25" spans="1:15" x14ac:dyDescent="0.25">
      <c r="A25" s="56" t="s">
        <v>91</v>
      </c>
      <c r="B25" s="60"/>
      <c r="C25" s="61"/>
      <c r="D25" s="61"/>
      <c r="E25" s="61"/>
      <c r="F25" s="61"/>
      <c r="G25" s="61">
        <v>1</v>
      </c>
      <c r="H25" s="61"/>
      <c r="I25" s="61"/>
      <c r="J25" s="61"/>
      <c r="K25" s="61"/>
      <c r="L25" s="62"/>
      <c r="M25" s="61">
        <v>1</v>
      </c>
      <c r="N25" s="61">
        <v>1</v>
      </c>
      <c r="O25" s="61"/>
    </row>
    <row r="26" spans="1:15" x14ac:dyDescent="0.25">
      <c r="A26" s="56" t="s">
        <v>94</v>
      </c>
      <c r="B26" s="60">
        <v>1</v>
      </c>
      <c r="C26" s="61"/>
      <c r="D26" s="61"/>
      <c r="E26" s="61"/>
      <c r="F26" s="61"/>
      <c r="G26" s="61">
        <v>13</v>
      </c>
      <c r="H26" s="61">
        <v>2</v>
      </c>
      <c r="I26" s="61"/>
      <c r="J26" s="61"/>
      <c r="K26" s="61"/>
      <c r="L26" s="62"/>
      <c r="M26" s="61"/>
      <c r="N26" s="61">
        <v>1</v>
      </c>
      <c r="O26" s="61"/>
    </row>
    <row r="27" spans="1:15" s="36" customFormat="1" x14ac:dyDescent="0.25">
      <c r="A27" s="56" t="s">
        <v>97</v>
      </c>
      <c r="B27" s="70"/>
      <c r="C27" s="71"/>
      <c r="D27" s="71"/>
      <c r="E27" s="71"/>
      <c r="F27" s="71"/>
      <c r="G27" s="71">
        <v>2</v>
      </c>
      <c r="H27" s="71">
        <v>20</v>
      </c>
      <c r="I27" s="71">
        <v>1</v>
      </c>
      <c r="J27" s="71"/>
      <c r="K27" s="71"/>
      <c r="L27" s="72"/>
      <c r="M27" s="71"/>
      <c r="N27" s="71">
        <v>7</v>
      </c>
      <c r="O27" s="71"/>
    </row>
    <row r="28" spans="1:15" s="36" customFormat="1" x14ac:dyDescent="0.25">
      <c r="A28" s="56" t="s">
        <v>100</v>
      </c>
      <c r="B28" s="60"/>
      <c r="C28" s="61">
        <v>3</v>
      </c>
      <c r="D28" s="61"/>
      <c r="E28" s="61"/>
      <c r="F28" s="61"/>
      <c r="G28" s="61"/>
      <c r="H28" s="61"/>
      <c r="I28" s="61"/>
      <c r="J28" s="61"/>
      <c r="K28" s="61"/>
      <c r="L28" s="62"/>
      <c r="M28" s="61"/>
      <c r="N28" s="61">
        <v>1</v>
      </c>
      <c r="O28" s="61"/>
    </row>
    <row r="29" spans="1:15" s="36" customFormat="1" x14ac:dyDescent="0.25">
      <c r="A29" s="56" t="s">
        <v>103</v>
      </c>
      <c r="B29" s="60">
        <v>1</v>
      </c>
      <c r="C29" s="61">
        <v>1</v>
      </c>
      <c r="D29" s="61"/>
      <c r="E29" s="61"/>
      <c r="F29" s="61"/>
      <c r="G29" s="61">
        <v>1</v>
      </c>
      <c r="H29" s="61"/>
      <c r="I29" s="61"/>
      <c r="J29" s="61"/>
      <c r="K29" s="61"/>
      <c r="L29" s="62"/>
      <c r="M29" s="61">
        <v>1</v>
      </c>
      <c r="N29" s="61">
        <v>1</v>
      </c>
      <c r="O29" s="61"/>
    </row>
    <row r="30" spans="1:15" s="36" customFormat="1" x14ac:dyDescent="0.25">
      <c r="A30" s="56" t="s">
        <v>105</v>
      </c>
      <c r="B30" s="60"/>
      <c r="C30" s="61"/>
      <c r="D30" s="61"/>
      <c r="E30" s="61"/>
      <c r="F30" s="61"/>
      <c r="G30" s="61"/>
      <c r="H30" s="61" t="s">
        <v>119</v>
      </c>
      <c r="I30" s="61"/>
      <c r="J30" s="61"/>
      <c r="K30" s="61">
        <v>1</v>
      </c>
      <c r="L30" s="62"/>
      <c r="M30" s="61"/>
      <c r="N30" s="61"/>
      <c r="O30" s="61"/>
    </row>
    <row r="31" spans="1:15" s="36" customFormat="1" ht="15.75" thickBot="1" x14ac:dyDescent="0.3">
      <c r="A31" s="56" t="s">
        <v>108</v>
      </c>
      <c r="B31" s="60"/>
      <c r="C31" s="61"/>
      <c r="D31" s="61">
        <v>5</v>
      </c>
      <c r="E31" s="61"/>
      <c r="F31" s="61"/>
      <c r="G31" s="61"/>
      <c r="H31" s="61"/>
      <c r="I31" s="61"/>
      <c r="J31" s="61"/>
      <c r="K31" s="61"/>
      <c r="L31" s="62"/>
      <c r="M31" s="61">
        <v>3</v>
      </c>
      <c r="N31" s="61"/>
      <c r="O31" s="61"/>
    </row>
    <row r="32" spans="1:15" ht="15.75" thickBot="1" x14ac:dyDescent="0.3">
      <c r="A32" s="28" t="s">
        <v>11</v>
      </c>
      <c r="B32" s="29">
        <f t="shared" ref="B32:O32" si="0">SUM(B7:B31)</f>
        <v>12</v>
      </c>
      <c r="C32" s="29">
        <f t="shared" si="0"/>
        <v>8</v>
      </c>
      <c r="D32" s="29">
        <f t="shared" si="0"/>
        <v>20</v>
      </c>
      <c r="E32" s="29">
        <f t="shared" si="0"/>
        <v>0</v>
      </c>
      <c r="F32" s="29">
        <f t="shared" si="0"/>
        <v>0</v>
      </c>
      <c r="G32" s="29">
        <f t="shared" si="0"/>
        <v>29</v>
      </c>
      <c r="H32" s="29">
        <f t="shared" si="0"/>
        <v>101</v>
      </c>
      <c r="I32" s="29">
        <f t="shared" si="0"/>
        <v>33</v>
      </c>
      <c r="J32" s="29">
        <f t="shared" si="0"/>
        <v>18</v>
      </c>
      <c r="K32" s="29">
        <f t="shared" si="0"/>
        <v>12</v>
      </c>
      <c r="L32" s="29">
        <f t="shared" si="0"/>
        <v>1</v>
      </c>
      <c r="M32" s="29">
        <f t="shared" si="0"/>
        <v>17</v>
      </c>
      <c r="N32" s="29">
        <f t="shared" si="0"/>
        <v>30</v>
      </c>
      <c r="O32" s="29">
        <f t="shared" si="0"/>
        <v>1</v>
      </c>
    </row>
    <row r="34" spans="1:15" ht="36.75" customHeight="1" x14ac:dyDescent="0.25"/>
    <row r="35" spans="1:15" x14ac:dyDescent="0.25">
      <c r="A35" s="31" t="s">
        <v>118</v>
      </c>
      <c r="B35" s="57"/>
      <c r="C35" s="57"/>
      <c r="D35" s="57"/>
      <c r="E35" s="57"/>
      <c r="F35" s="57"/>
      <c r="G35" s="57">
        <v>2</v>
      </c>
      <c r="H35" s="57">
        <v>2</v>
      </c>
      <c r="I35" s="57">
        <v>4</v>
      </c>
      <c r="J35" s="57"/>
      <c r="K35" s="57"/>
      <c r="L35" s="57"/>
      <c r="M35" s="57"/>
      <c r="N35" s="57"/>
      <c r="O35" s="57"/>
    </row>
    <row r="36" spans="1:15" x14ac:dyDescent="0.25">
      <c r="A36" s="31" t="s">
        <v>120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>
        <v>3</v>
      </c>
      <c r="N36" s="57"/>
      <c r="O36" s="57"/>
    </row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Kamila</cp:lastModifiedBy>
  <cp:lastPrinted>2012-01-31T09:15:09Z</cp:lastPrinted>
  <dcterms:created xsi:type="dcterms:W3CDTF">2011-01-12T08:08:50Z</dcterms:created>
  <dcterms:modified xsi:type="dcterms:W3CDTF">2014-02-03T15:14:16Z</dcterms:modified>
</cp:coreProperties>
</file>